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Template" sheetId="1" r:id="rId1"/>
    <sheet name="ตัวอย่าง" sheetId="2" r:id="rId2"/>
    <sheet name="BS" sheetId="3" r:id="rId3"/>
    <sheet name="PL" sheetId="4" r:id="rId4"/>
  </sheets>
  <externalReferences>
    <externalReference r:id="rId7"/>
    <externalReference r:id="rId8"/>
  </externalReferences>
  <definedNames>
    <definedName name="\k">#N/A</definedName>
    <definedName name="\l">#N/A</definedName>
    <definedName name="\m">#N/A</definedName>
    <definedName name="\MANUAL2">#N/A</definedName>
    <definedName name="\n">#N/A</definedName>
    <definedName name="\o">#N/A</definedName>
    <definedName name="\p">#N/A</definedName>
    <definedName name="\q">#N/A</definedName>
    <definedName name="\r">#N/A</definedName>
    <definedName name="\s">#N/A</definedName>
    <definedName name="\t">#N/A</definedName>
    <definedName name="\u">#N/A</definedName>
    <definedName name="\v">#N/A</definedName>
    <definedName name="\w">#N/A</definedName>
    <definedName name="\x">#N/A</definedName>
    <definedName name="\y">#N/A</definedName>
    <definedName name="\z">#N/A</definedName>
    <definedName name="__123Graph_APIS" hidden="1">'[1]D'!$B$7:$B$18</definedName>
    <definedName name="__123Graph_BPIS" hidden="1">'[1]D'!$C$7:$C$18</definedName>
    <definedName name="__123Graph_CPIS" hidden="1">'[1]D'!$D$7:$D$18</definedName>
    <definedName name="__123Graph_DPIS" hidden="1">'[1]D'!$E$7:$E$18</definedName>
    <definedName name="__123Graph_XPIS" hidden="1">'[1]D'!$A$7:$A$18</definedName>
    <definedName name="_1__123Graph_ATEILM_RKTE" hidden="1">'[1]D'!$B$27:$B$31</definedName>
    <definedName name="_2__123Graph_ATEILM_RKTE2" hidden="1">'[1]D'!$B$27:$B$31</definedName>
    <definedName name="_3__123Graph_XTEILM_RKTE2" hidden="1">'[1]D'!$A$27:$A$31</definedName>
    <definedName name="_Dist_Values" localSheetId="1" hidden="1">#REF!</definedName>
    <definedName name="_Dist_Values" hidden="1">#REF!</definedName>
    <definedName name="_Fill" localSheetId="1" hidden="1">#REF!</definedName>
    <definedName name="_Fill" hidden="1">#REF!</definedName>
    <definedName name="_Key1" localSheetId="1" hidden="1">'[2]JAN'!#REF!</definedName>
    <definedName name="_Key1" hidden="1">'[2]JAN'!#REF!</definedName>
    <definedName name="_Key2" localSheetId="1" hidden="1">'[2]JAN'!#REF!</definedName>
    <definedName name="_Key2" hidden="1">'[2]JAN'!#REF!</definedName>
    <definedName name="_Order1" hidden="1">255</definedName>
    <definedName name="_Order2" hidden="1">255</definedName>
    <definedName name="_Regression_Int" hidden="1">1</definedName>
    <definedName name="_Sort" localSheetId="1" hidden="1">'[2]JAN'!#REF!</definedName>
    <definedName name="_Sort" hidden="1">'[2]JAN'!#REF!</definedName>
    <definedName name="AS2DocOpenMode" hidden="1">"AS2DocumentEdit"</definedName>
    <definedName name="B1.1" localSheetId="1" hidden="1">#REF!</definedName>
    <definedName name="B1.1" hidden="1">#REF!</definedName>
    <definedName name="_xlnm.Print_Area" localSheetId="2">'BS'!$A$1:$G$43</definedName>
    <definedName name="_xlnm.Print_Area" localSheetId="3">'PL'!$A$1:$F$20</definedName>
    <definedName name="_xlnm.Print_Area" localSheetId="0">'Template'!$A$1:$J$115</definedName>
    <definedName name="_xlnm.Print_Titles" localSheetId="0">'Template'!$1:$8</definedName>
  </definedNames>
  <calcPr fullCalcOnLoad="1"/>
</workbook>
</file>

<file path=xl/sharedStrings.xml><?xml version="1.0" encoding="utf-8"?>
<sst xmlns="http://schemas.openxmlformats.org/spreadsheetml/2006/main" count="251" uniqueCount="135">
  <si>
    <t>บริษัท ……………………………….. จำกัด (มหาชน)</t>
  </si>
  <si>
    <t>ลายมือชื่อ</t>
  </si>
  <si>
    <t>วันที่</t>
  </si>
  <si>
    <t>to</t>
  </si>
  <si>
    <t>จัดทำโดย</t>
  </si>
  <si>
    <t>การกำหนดความมีสาระสำคัญ</t>
  </si>
  <si>
    <t>ผู้สอบบัญชี</t>
  </si>
  <si>
    <t>ผู้ควบคุมคุณภาพงานสอบบัญชี</t>
  </si>
  <si>
    <t xml:space="preserve">ส่วนที่ 1 – พิจารณาความมีสาระสำคัญสำหรับงบการเงินโดยรวม </t>
  </si>
  <si>
    <t>รายได้</t>
  </si>
  <si>
    <t>สินทรัพย์สุทธิ</t>
  </si>
  <si>
    <t>กำไร(ขาดทุน)ขั้นต้น</t>
  </si>
  <si>
    <t>ค่าใช้จ่าย</t>
  </si>
  <si>
    <t>บาท</t>
  </si>
  <si>
    <t>กำไร(ขาดทุน)ก่อนภาษี</t>
  </si>
  <si>
    <t xml:space="preserve">ที่มาของข้อมูล : </t>
  </si>
  <si>
    <t>สินทรัพย์รวม</t>
  </si>
  <si>
    <t>(Para 15.808)</t>
  </si>
  <si>
    <t>ข้อมูลอ้างอิง</t>
  </si>
  <si>
    <t>ร้อยละ</t>
  </si>
  <si>
    <t>หมายเหตุ และ คำอธิบายเพิ่มเติม</t>
  </si>
  <si>
    <t>b) บริษัทฯที่ทำการตรวจสอบเป็นบริษัทฯที่อาจจะถูกซื้อกิจการในอนาคต</t>
  </si>
  <si>
    <t xml:space="preserve">d)  บริษัทฯที่ทำการตรวจสอบกำลังพิจารณาการระดมเงินทุนจากสาธารณะ  </t>
  </si>
  <si>
    <t xml:space="preserve">f) บริษัทฯที่ทำการตรวจสอบอยู่ภายใต้การกำกับดูแลอย่างมาก (พวกธุรกิจที่มีกฏหมายและกฏระเบียบเฉพาะที่มีผลกระทบตอธุรกิจ เช่น ธุรกิจธนาคาร ธุรกิจประกันภัย ธุรกิจพลังงาน ) </t>
  </si>
  <si>
    <t>h) เจ้าของบริษัทฯที่ทำการตรวจสอบไม่ได้เข้ามามีส่วนร่วมในการบริหารงาน</t>
  </si>
  <si>
    <t>j) บริษัทฯที่ทำการตรวจสอบมีการกำหนดค่าตอบแทนโดยการอ้างอิงจากผลการดำเนินงาน</t>
  </si>
  <si>
    <t>l) อุตสาหกรรมที่บริษัทฯ ดำเนินการอยู่มีการลดขนาดลงอย่างมาก (เช่นอยู่ในช่วงเศรษฐกิจขาลง,  อุตสาหกรรมที่ใช้เทคโนโลยีชั้นสูงที่เปลี่ยนแปลงบ่อย, อุตสาหกรรมที่มีแนวโน้มจะไปต่อไม่ได้) หรือมีการจัดโครงสร้างองค์กรใหม่</t>
  </si>
  <si>
    <t xml:space="preserve">n) บริษัทฯที่ทำการตรวจสอบมีโครงสร้างกลุ่มกิจการที่ซับซ้อน ซึ่งมีการดำเนินงานในหลายประเทศ  </t>
  </si>
  <si>
    <t>p) มีการรวมธุกิจที่สำคัญ ซึ่งส่งผลทำให้เกิดธุรกิจใหม่ๆ และ/หรือเปลี่ยนผู้บริหารที่สำคัญ</t>
  </si>
  <si>
    <t>q) บริษัทฯที่ทำการตรวจสอบ เป็นบริษัทฯ ที่เพิ่งเริ่มดำเนินกิจการ</t>
  </si>
  <si>
    <t>r) บริษัทฯที่ทำการตรวจสอบ เป็นบริษัทฯ ย่อยของบริษัทฯที่จดทะเบียนในตลาดหลักทรัพย์</t>
  </si>
  <si>
    <t>s) บริษัทฯที่ทำการตรวจสอบมีการกู้ยืมเงินสูง หรือมีอัตราส่วนหนี้สินต่อทุนสูงมาก</t>
  </si>
  <si>
    <t>t) บริษัทฯที่ทำการตรวจสอบมีการปรับโครงสร้างเงินกู้ยืม/โครงสร้างหนี้</t>
  </si>
  <si>
    <t xml:space="preserve">- </t>
  </si>
  <si>
    <t xml:space="preserve">ส่วนที่ 2 – พิจารณาความมีสาระสำคัญในการปฏิบัติงาน </t>
  </si>
  <si>
    <t>ความมีสาระสำคัญสำหรับงบการเงินโดยรวม จากส่วนที่ 1</t>
  </si>
  <si>
    <t>x</t>
  </si>
  <si>
    <t>=</t>
  </si>
  <si>
    <t xml:space="preserve">ความมีสาระสำคัญในการปฏิบัติงาน </t>
  </si>
  <si>
    <r>
      <t xml:space="preserve">                          เหตุผล </t>
    </r>
    <r>
      <rPr>
        <sz val="11"/>
        <color indexed="8"/>
        <rFont val="Arial"/>
        <family val="2"/>
      </rPr>
      <t>(ในกรณีที่ใช้ต่างจากร้อยละ 75)</t>
    </r>
    <r>
      <rPr>
        <b/>
        <sz val="11"/>
        <color indexed="8"/>
        <rFont val="Arial"/>
        <family val="2"/>
      </rPr>
      <t>:</t>
    </r>
    <r>
      <rPr>
        <sz val="11"/>
        <color indexed="8"/>
        <rFont val="Arial"/>
        <family val="2"/>
      </rPr>
      <t xml:space="preserve"> </t>
    </r>
  </si>
  <si>
    <t>ความมีสาระสำคัญสำหรับงบการเงินโดยรวม จากส่วนที่ 1 และส่วนที่ 2</t>
  </si>
  <si>
    <t xml:space="preserve">ร้อยละของความมีสาระสำคัญในการแสดงข้อมูลที่ขัดต่อข้อเท็จจริง </t>
  </si>
  <si>
    <t>Reasons:</t>
  </si>
  <si>
    <t xml:space="preserve">ส่วนที่ 4 - ความมีสาระสำคัญเฉพาะรายการ </t>
  </si>
  <si>
    <t xml:space="preserve">ความมีสาระสำคัญเฉพาะรายการ </t>
  </si>
  <si>
    <t>หมายเหตุ:</t>
  </si>
  <si>
    <t>ความมีสาระสำคัญสำหรับงบการเงินโดยรวม 
(Overall Materiality)</t>
  </si>
  <si>
    <t>อัตราร้อยละที่เลือก</t>
  </si>
  <si>
    <t>u) อื่นๆ โปรดระบุ</t>
  </si>
  <si>
    <t xml:space="preserve">o) บริษัทฯที่ทำการตรวจสอบมีการเปลี่ยนแปลงตำแหน่งบริหารที่สำคัญอยู่บ่อยครั้ง เช่น CEO, CFO เป็นต้น  </t>
  </si>
  <si>
    <t xml:space="preserve">ก) บริษัทฯที่ทำการตรวจสอบเป็นบริษัทฯที่จดทะเบียนในตลาดหลักทรัพย์/มีแผนที่จะทำการเสนอขายหุ้นครั้งแรก (Initial Public Offering (IPO) </t>
  </si>
  <si>
    <t>เรื่อง :</t>
  </si>
  <si>
    <t>สำหรับงวด :</t>
  </si>
  <si>
    <t>ชื่อลูกค้า :</t>
  </si>
  <si>
    <t>สอบทานโดย</t>
  </si>
  <si>
    <t>ขั้นตอน 1 – เลือกข้อมูลอ้างอิงที่เหมาะสม และ พิจารณาข้อมูอ้างอิง</t>
  </si>
  <si>
    <t>อ้างอิงจากใช้ดุลยพินิจของผู้สอบบัญชี:-</t>
  </si>
  <si>
    <t xml:space="preserve">อัตราร้อยละที่เลือกใช้ในการกำหนดระดับความมีสาระสำหรับงบการเงินโดยรวม </t>
  </si>
  <si>
    <t>เหตุผลในกำหนดอัตราร้อยละ:</t>
  </si>
  <si>
    <t>ส่วนที่ 3 -พิจารณาความมีสาระสำคัญในการแสดงข้อมูลที่ขัดต่อข้อเท็จจริง (Clearly Trival Amount)</t>
  </si>
  <si>
    <t>ปัจจัยที่ใช้ลดระดับอัตราร้อยละสูงสุด</t>
  </si>
  <si>
    <t>อัตราร้อยละสูงสุดที่จะใช้กำหนดสาระสำคัญสำหรับงบการเงินโดยรวม</t>
  </si>
  <si>
    <t xml:space="preserve">ขั้นตอนที่ 2 - เลือกระดับอัตราร้อยละที่ใช้ในการกำหนดระดับความมีสาระสำคัญโดยรวม </t>
  </si>
  <si>
    <t>ข้อมูลอ้างอิงที่เลือก:</t>
  </si>
  <si>
    <t>จำนวนเงินของข้อมูลอ้างอิงที่เลือก:</t>
  </si>
  <si>
    <t xml:space="preserve">เหตุผลในการเลือกข้อมูลอ้างอิง: </t>
  </si>
  <si>
    <t>c) บริษัทฯที่ทำการตรวจสอบมีการกู้เงินที่มีเงื่อนไขในการดำรงสัดส่วนทางการเงินตามเงื่อนไขเงินกู้ที่ไม่สามารถปฎิบัติตามได้ หรือมีการขอผ่อนปรนตามเงื่อนไขเงินกู้</t>
  </si>
  <si>
    <t xml:space="preserve">e) บริษัทฯที่ทำการตรวจสอบมีเรื่องที่ต้องตระหนักเกี่ยวกับอุตสาหกรรมที่บริษัทฯ ประกอบธุรกิจอยู่ ที่มีผลต่อการดำเนินธุรกิจได้อย่างต่อเนื่อง </t>
  </si>
  <si>
    <t>g) นักลงทุนที่เป็นสถาบัน (ได้แก่บริษัทหลักทรัพย์,บริษัทจัดการกองทุนรวมฯ) มีความกังวลเกี่ยวกับการขาดความรู้ทางด้านเทคนิคเรื่องมาตรฐานในระดับที่เหมาะสมของผู้บริหาร</t>
  </si>
  <si>
    <t>i) มีมุมมองเกี่ยวกับการไม่ให้ความสำคัญเกี่ยวกับข้อกำหนดของกฎหมาย และกฎระเบียบๆ และขาดวัฒนธรรมการควบคุมภายในที่ดีของผู้หน้าที่ในการกำกับดูแลกิจการ</t>
  </si>
  <si>
    <t xml:space="preserve">k) บริษัทฯที่ทำการตรวจสอบ มีแนวโน้มในการทำบัญชีแบบ aggressive </t>
  </si>
  <si>
    <t>m) บริษัทฯที่ทำการตรวจสอบถูกสั่งให้แก้ไขงบการเงินโดยหน่วยงานกำกับดูแล</t>
  </si>
  <si>
    <t>ร้อยละ (60 - 85)</t>
  </si>
  <si>
    <t>บริษัท ลูกค้าสอบบัญชี จำกัด</t>
  </si>
  <si>
    <t>งบแสดงฐานะการเงิน</t>
  </si>
  <si>
    <t>งบการเงินรวม</t>
  </si>
  <si>
    <t>2558</t>
  </si>
  <si>
    <t>สินทรัพย์</t>
  </si>
  <si>
    <t>สินทรัพย์หมุนเวียน</t>
  </si>
  <si>
    <t>เงินสดและรายการเทียบเท่าเงินสด</t>
  </si>
  <si>
    <t>เงินลงทุนชั่วคราว</t>
  </si>
  <si>
    <t>ลูกหนี้การค้าและลูกหนี้อื่น</t>
  </si>
  <si>
    <t xml:space="preserve">สินค้าคงเหลือ </t>
  </si>
  <si>
    <t>สินทรัพย์หมุนเวียนอื่น</t>
  </si>
  <si>
    <t>รวมสินทรัพย์หมุนเวียน</t>
  </si>
  <si>
    <t>สินทรัพย์ไม่หมุนเวียน</t>
  </si>
  <si>
    <t>เงินฝากประจำที่ติดภาระค้ำประกัน</t>
  </si>
  <si>
    <t xml:space="preserve">ที่ดิน อาคารและอุปกรณ์ </t>
  </si>
  <si>
    <t>สินทรัพย์ไม่หมุนเวียนอื่น</t>
  </si>
  <si>
    <t>รวมสินทรัพย์ไม่หมุนเวียน</t>
  </si>
  <si>
    <t>รวมสินทรัพย์</t>
  </si>
  <si>
    <t>หนี้สินและส่วนของผู้ถือหุ้น</t>
  </si>
  <si>
    <t>หนี้สินหมุนเวียน</t>
  </si>
  <si>
    <t>เงินเบิกเกินบัญชีและเงินกู้ยืมระยะสั้นจากสถาบันการเงิน</t>
  </si>
  <si>
    <t>เจ้าหนี้การค้าและเจ้าหนี้อื่น</t>
  </si>
  <si>
    <t>ส่วนของหนี้สินระยะยาวที่ถึงกำหนดชำระภายในหนึ่งปี</t>
  </si>
  <si>
    <t>ภาษีเงินได้ค้างจ่าย</t>
  </si>
  <si>
    <t>หนี้สินหมุนเวียนอื่น</t>
  </si>
  <si>
    <t>รวมหนี้สินหมุนเวียน</t>
  </si>
  <si>
    <t>หนี้สินไม่หมุนเวียน</t>
  </si>
  <si>
    <t>เงินกู้ยืมระยะยาว</t>
  </si>
  <si>
    <t>รวมหนี้สิน</t>
  </si>
  <si>
    <t>ส่วนของผู้ถือหุ้น</t>
  </si>
  <si>
    <t>ทุนเรือนหุ้น</t>
  </si>
  <si>
    <t xml:space="preserve">     ทุนจดทะเบียน </t>
  </si>
  <si>
    <t xml:space="preserve">        หุ้นสามัญ 100,000 หุ้น มูลค่าหุ้นละ 100 บาท</t>
  </si>
  <si>
    <t xml:space="preserve">     ทุนที่ออกและชำระแล้ว</t>
  </si>
  <si>
    <t>กำไรสะสม</t>
  </si>
  <si>
    <t xml:space="preserve">     ส่วนที่ยังไม่ได้จัดสรร</t>
  </si>
  <si>
    <t>รวมส่วนของผู้ถือหุ้น</t>
  </si>
  <si>
    <t>รวมหนี้สินและส่วนของผู้ถือหุ้น</t>
  </si>
  <si>
    <t>งบกำไรขาดทุน</t>
  </si>
  <si>
    <t>รายได้จากการขาย</t>
  </si>
  <si>
    <t>รายได้อื่น</t>
  </si>
  <si>
    <t>รวมรายได้</t>
  </si>
  <si>
    <t>ต้นทุนขาย</t>
  </si>
  <si>
    <t>ค่าใช้จ่ายในการขาย</t>
  </si>
  <si>
    <t>ค่าใช้จ่ายในการบริหาร</t>
  </si>
  <si>
    <t>รวมค่าใช้จ่าย</t>
  </si>
  <si>
    <t>กำไรก่อนต้นทุนทางการเงินและค่าใช้จ่ายภาษีเงินได้</t>
  </si>
  <si>
    <t>ต้นทุนทางการเงิน</t>
  </si>
  <si>
    <t>กำไรก่อนค่าใช้จ่ายภาษีเงินได้</t>
  </si>
  <si>
    <t>ค่าใช้จ่ายภาษีเงินได้</t>
  </si>
  <si>
    <t>กำไรสุทธิ</t>
  </si>
  <si>
    <t xml:space="preserve">รายการสินทรัพย์และหนี้สินอื่น มีจำนวนเงินต่ำกว่า ความมีสาระสำคัญในการปฏิบัติงาน แต่มีความสำคัญในการแสดงรายการในงบการเงิน ดังนั้นสำนักงาน กำหนดความมีสาระสำคัญเฉพาะสินทรัพย์และหนี้สินอื่น (5% ของรายการนั้น) </t>
  </si>
  <si>
    <t>ณ วันที่  30 กันยายน  พ.ศ 2561</t>
  </si>
  <si>
    <t>สำหรับปีสิ้นสุดวันที่ 30 กันยายน  พ.ศ 2561</t>
  </si>
  <si>
    <t>2561</t>
  </si>
  <si>
    <t>ถึง</t>
  </si>
  <si>
    <r>
      <t xml:space="preserve">                 เหตุผล </t>
    </r>
    <r>
      <rPr>
        <sz val="11"/>
        <color indexed="8"/>
        <rFont val="Arial"/>
        <family val="2"/>
      </rPr>
      <t>(ในกรณีที่ใช้ต่างจากร้อยละ 75)</t>
    </r>
    <r>
      <rPr>
        <b/>
        <sz val="11"/>
        <color indexed="8"/>
        <rFont val="Arial"/>
        <family val="2"/>
      </rPr>
      <t>:</t>
    </r>
    <r>
      <rPr>
        <sz val="11"/>
        <color indexed="8"/>
        <rFont val="Arial"/>
        <family val="2"/>
      </rPr>
      <t xml:space="preserve"> </t>
    </r>
  </si>
  <si>
    <t>เหตุผล :</t>
  </si>
  <si>
    <t>แบบฟอร์มที่ 4 แบบฟอร์มการกำหนดความมีสาระสำคัญ</t>
  </si>
  <si>
    <t>ร้อยละ *</t>
  </si>
  <si>
    <r>
      <rPr>
        <i/>
        <sz val="22"/>
        <rFont val="EucrosiaUPC"/>
        <family val="1"/>
      </rPr>
      <t>*</t>
    </r>
    <r>
      <rPr>
        <i/>
        <sz val="16"/>
        <rFont val="EucrosiaUPC"/>
        <family val="1"/>
      </rPr>
      <t xml:space="preserve"> อ้างอิงจาก Guide to Using ISAs in the Audits of Small and Medium-Sized Entities Forth Edition Volume 2 – Practical Guidance</t>
    </r>
  </si>
  <si>
    <r>
      <rPr>
        <b/>
        <sz val="16"/>
        <rFont val="EucrosiaUPC"/>
        <family val="1"/>
      </rPr>
      <t xml:space="preserve">หมายเหตุ : </t>
    </r>
    <r>
      <rPr>
        <sz val="16"/>
        <rFont val="EucrosiaUPC"/>
        <family val="1"/>
      </rPr>
      <t>ตัวอย่างร้อยละข้างต้นเป็นเพียงตัวอย่าง ผู้สอบบัญชีควรพิจารณาตามสถานการณ์และความเสี่ยงของกิจการนั้นๆ</t>
    </r>
  </si>
</sst>
</file>

<file path=xl/styles.xml><?xml version="1.0" encoding="utf-8"?>
<styleSheet xmlns="http://schemas.openxmlformats.org/spreadsheetml/2006/main">
  <numFmts count="3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&quot;฿&quot;* #,##0.00_-;\-&quot;฿&quot;* #,##0.00_-;_-&quot;฿&quot;* &quot;-&quot;??_-;_-@_-"/>
    <numFmt numFmtId="170" formatCode="\t&quot;฿&quot;#,##0_);\(\t&quot;฿&quot;#,##0\)"/>
    <numFmt numFmtId="171" formatCode="\t&quot;฿&quot;#,##0_);[Red]\(\t&quot;฿&quot;#,##0\)"/>
    <numFmt numFmtId="172" formatCode="\t&quot;฿&quot;#,##0.00_);\(\t&quot;฿&quot;#,##0.00\)"/>
    <numFmt numFmtId="173" formatCode="\t&quot;฿&quot;#,##0.00_);[Red]\(\t&quot;฿&quot;#,##0.00\)"/>
    <numFmt numFmtId="174" formatCode="dd/mm/yyyy;@"/>
    <numFmt numFmtId="175" formatCode="[$-409]d\-mmm\-yy;@"/>
    <numFmt numFmtId="176" formatCode="_(* #,##0.00_);_(* \(#,##0.00\);_(* &quot;-&quot;??_);_(@_)"/>
    <numFmt numFmtId="177" formatCode="_(* #,##0_);_(* \(#,##0\);_(* &quot;-&quot;??_);_(@_)"/>
    <numFmt numFmtId="178" formatCode="0.000%"/>
    <numFmt numFmtId="179" formatCode="0.0%"/>
    <numFmt numFmtId="180" formatCode="_-* #,##0_-;\-* #,##0_-;_-* &quot;-&quot;??_-;_-@_-"/>
    <numFmt numFmtId="181" formatCode="#,##0;[Red]\(#,##0\);\-"/>
    <numFmt numFmtId="182" formatCode="#,##0.00;[Red]\(#,##0.00\);\-"/>
    <numFmt numFmtId="183" formatCode="General_)"/>
    <numFmt numFmtId="184" formatCode="#,##0.0;[Red]\(#,##0.0\);\-"/>
    <numFmt numFmtId="185" formatCode="#,##0;\(#,##0\)"/>
    <numFmt numFmtId="186" formatCode="[$-1070409]d/mm/yyyy\ h:mm\ AM/PM;@"/>
    <numFmt numFmtId="187" formatCode="[$-1070000]d/mm/yyyy;@"/>
    <numFmt numFmtId="188" formatCode="[$-107041E]d\ mmmm\ yyyy;@"/>
  </numFmts>
  <fonts count="103">
    <font>
      <sz val="10"/>
      <name val="Arial"/>
      <family val="2"/>
    </font>
    <font>
      <sz val="11"/>
      <color indexed="8"/>
      <name val="Tahoma"/>
      <family val="2"/>
    </font>
    <font>
      <sz val="11"/>
      <name val="Arial"/>
      <family val="2"/>
    </font>
    <font>
      <b/>
      <sz val="12"/>
      <color indexed="10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4"/>
      <name val="Angsana New"/>
      <family val="1"/>
    </font>
    <font>
      <sz val="14"/>
      <name val="Angsana New"/>
      <family val="1"/>
    </font>
    <font>
      <b/>
      <u val="single"/>
      <sz val="14"/>
      <name val="Angsana New"/>
      <family val="1"/>
    </font>
    <font>
      <sz val="10"/>
      <name val="Courier"/>
      <family val="3"/>
    </font>
    <font>
      <b/>
      <sz val="14"/>
      <color indexed="8"/>
      <name val="Angsana New"/>
      <family val="1"/>
    </font>
    <font>
      <sz val="14"/>
      <color indexed="8"/>
      <name val="Angsana New"/>
      <family val="1"/>
    </font>
    <font>
      <sz val="14"/>
      <name val="Cordia New"/>
      <family val="2"/>
    </font>
    <font>
      <b/>
      <sz val="13"/>
      <name val="Arial"/>
      <family val="2"/>
    </font>
    <font>
      <sz val="13"/>
      <name val="Arial"/>
      <family val="2"/>
    </font>
    <font>
      <b/>
      <sz val="13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1"/>
      <name val="Arial"/>
      <family val="2"/>
    </font>
    <font>
      <i/>
      <sz val="16"/>
      <name val="EucrosiaUPC"/>
      <family val="1"/>
    </font>
    <font>
      <i/>
      <sz val="22"/>
      <name val="EucrosiaUPC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9"/>
      <name val="Arial"/>
      <family val="2"/>
    </font>
    <font>
      <sz val="11"/>
      <color indexed="9"/>
      <name val="Arial"/>
      <family val="2"/>
    </font>
    <font>
      <b/>
      <u val="single"/>
      <sz val="11"/>
      <color indexed="8"/>
      <name val="Arial"/>
      <family val="2"/>
    </font>
    <font>
      <sz val="10"/>
      <color indexed="8"/>
      <name val="Arial"/>
      <family val="2"/>
    </font>
    <font>
      <sz val="11"/>
      <color indexed="22"/>
      <name val="Arial"/>
      <family val="2"/>
    </font>
    <font>
      <i/>
      <sz val="11"/>
      <color indexed="9"/>
      <name val="Arial"/>
      <family val="2"/>
    </font>
    <font>
      <i/>
      <sz val="11"/>
      <color indexed="8"/>
      <name val="Arial"/>
      <family val="2"/>
    </font>
    <font>
      <sz val="11"/>
      <name val="Calibri"/>
      <family val="2"/>
    </font>
    <font>
      <sz val="11"/>
      <color indexed="22"/>
      <name val="Calibri"/>
      <family val="2"/>
    </font>
    <font>
      <sz val="11"/>
      <color indexed="55"/>
      <name val="Calibri"/>
      <family val="2"/>
    </font>
    <font>
      <sz val="10"/>
      <color indexed="8"/>
      <name val="Calibri"/>
      <family val="2"/>
    </font>
    <font>
      <sz val="13"/>
      <color indexed="8"/>
      <name val="Arial"/>
      <family val="2"/>
    </font>
    <font>
      <sz val="13"/>
      <color indexed="8"/>
      <name val="Calibri"/>
      <family val="2"/>
    </font>
    <font>
      <sz val="13"/>
      <color indexed="9"/>
      <name val="Arial"/>
      <family val="2"/>
    </font>
    <font>
      <b/>
      <sz val="13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56"/>
      <name val="Arial"/>
      <family val="2"/>
    </font>
    <font>
      <sz val="11"/>
      <color indexed="56"/>
      <name val="Calibri"/>
      <family val="2"/>
    </font>
    <font>
      <sz val="16"/>
      <name val="EucrosiaUPC"/>
      <family val="1"/>
    </font>
    <font>
      <b/>
      <sz val="16"/>
      <name val="EucrosiaUPC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sz val="11"/>
      <color theme="1"/>
      <name val="Arial"/>
      <family val="2"/>
    </font>
    <font>
      <b/>
      <u val="single"/>
      <sz val="11"/>
      <color theme="1"/>
      <name val="Arial"/>
      <family val="2"/>
    </font>
    <font>
      <sz val="10"/>
      <color theme="1"/>
      <name val="Arial"/>
      <family val="2"/>
    </font>
    <font>
      <sz val="11"/>
      <color theme="0" tint="-0.1499900072813034"/>
      <name val="Arial"/>
      <family val="2"/>
    </font>
    <font>
      <i/>
      <sz val="11"/>
      <color theme="0"/>
      <name val="Arial"/>
      <family val="2"/>
    </font>
    <font>
      <i/>
      <sz val="11"/>
      <color theme="1"/>
      <name val="Arial"/>
      <family val="2"/>
    </font>
    <font>
      <sz val="11"/>
      <color theme="0" tint="-0.04997999966144562"/>
      <name val="Calibri"/>
      <family val="2"/>
    </font>
    <font>
      <sz val="11"/>
      <color theme="0" tint="-0.3499799966812134"/>
      <name val="Calibri"/>
      <family val="2"/>
    </font>
    <font>
      <sz val="10"/>
      <color theme="1"/>
      <name val="Calibri"/>
      <family val="2"/>
    </font>
    <font>
      <sz val="13"/>
      <color theme="1"/>
      <name val="Arial"/>
      <family val="2"/>
    </font>
    <font>
      <sz val="13"/>
      <color theme="1"/>
      <name val="Calibri"/>
      <family val="2"/>
    </font>
    <font>
      <sz val="13"/>
      <color theme="0"/>
      <name val="Arial"/>
      <family val="2"/>
    </font>
    <font>
      <b/>
      <sz val="13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</font>
    <font>
      <b/>
      <sz val="13"/>
      <color theme="1"/>
      <name val="Calibri"/>
      <family val="2"/>
    </font>
    <font>
      <b/>
      <sz val="11"/>
      <color rgb="FF002060"/>
      <name val="Arial"/>
      <family val="2"/>
    </font>
    <font>
      <sz val="11"/>
      <color rgb="FF00206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thin"/>
      <bottom style="medium"/>
    </border>
    <border>
      <left/>
      <right/>
      <top/>
      <bottom style="double"/>
    </border>
    <border>
      <left style="medium"/>
      <right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>
        <color indexed="63"/>
      </left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 style="medium"/>
      <top>
        <color indexed="63"/>
      </top>
      <bottom>
        <color indexed="63"/>
      </bottom>
    </border>
    <border>
      <left/>
      <right style="medium"/>
      <top>
        <color indexed="63"/>
      </top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/>
      <right style="medium"/>
      <top style="medium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0" applyNumberFormat="0" applyBorder="0" applyAlignment="0" applyProtection="0"/>
    <xf numFmtId="0" fontId="67" fillId="27" borderId="1" applyNumberFormat="0" applyAlignment="0" applyProtection="0"/>
    <xf numFmtId="0" fontId="6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6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74" fillId="30" borderId="1" applyNumberFormat="0" applyAlignment="0" applyProtection="0"/>
    <xf numFmtId="0" fontId="75" fillId="0" borderId="6" applyNumberFormat="0" applyFill="0" applyAlignment="0" applyProtection="0"/>
    <xf numFmtId="0" fontId="76" fillId="31" borderId="0" applyNumberFormat="0" applyBorder="0" applyAlignment="0" applyProtection="0"/>
    <xf numFmtId="0" fontId="64" fillId="0" borderId="0">
      <alignment/>
      <protection/>
    </xf>
    <xf numFmtId="0" fontId="64" fillId="0" borderId="0">
      <alignment/>
      <protection/>
    </xf>
    <xf numFmtId="183" fontId="12" fillId="0" borderId="0">
      <alignment/>
      <protection/>
    </xf>
    <xf numFmtId="0" fontId="0" fillId="32" borderId="7" applyNumberFormat="0" applyFont="0" applyAlignment="0" applyProtection="0"/>
    <xf numFmtId="0" fontId="77" fillId="27" borderId="8" applyNumberFormat="0" applyAlignment="0" applyProtection="0"/>
    <xf numFmtId="9" fontId="0" fillId="0" borderId="0" applyFont="0" applyFill="0" applyBorder="0" applyAlignment="0" applyProtection="0"/>
    <xf numFmtId="9" fontId="64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9" applyNumberFormat="0" applyFill="0" applyAlignment="0" applyProtection="0"/>
    <xf numFmtId="0" fontId="80" fillId="0" borderId="0" applyNumberFormat="0" applyFill="0" applyBorder="0" applyAlignment="0" applyProtection="0"/>
  </cellStyleXfs>
  <cellXfs count="408">
    <xf numFmtId="0" fontId="0" fillId="0" borderId="0" xfId="0" applyAlignment="1">
      <alignment/>
    </xf>
    <xf numFmtId="0" fontId="64" fillId="0" borderId="0" xfId="62">
      <alignment/>
      <protection/>
    </xf>
    <xf numFmtId="0" fontId="2" fillId="0" borderId="0" xfId="62" applyFont="1" applyProtection="1">
      <alignment/>
      <protection hidden="1"/>
    </xf>
    <xf numFmtId="0" fontId="3" fillId="0" borderId="0" xfId="62" applyFont="1" applyFill="1" applyBorder="1" applyAlignment="1" applyProtection="1">
      <alignment vertical="center"/>
      <protection hidden="1"/>
    </xf>
    <xf numFmtId="0" fontId="4" fillId="0" borderId="0" xfId="62" applyFont="1" applyFill="1" applyBorder="1" applyAlignment="1" applyProtection="1">
      <alignment/>
      <protection hidden="1"/>
    </xf>
    <xf numFmtId="0" fontId="64" fillId="0" borderId="0" xfId="62" applyFill="1" applyBorder="1">
      <alignment/>
      <protection/>
    </xf>
    <xf numFmtId="0" fontId="4" fillId="0" borderId="10" xfId="62" applyFont="1" applyBorder="1" applyAlignment="1" applyProtection="1">
      <alignment vertical="center"/>
      <protection hidden="1"/>
    </xf>
    <xf numFmtId="0" fontId="4" fillId="0" borderId="0" xfId="62" applyFont="1" applyFill="1" applyBorder="1" applyAlignment="1" applyProtection="1">
      <alignment vertical="center"/>
      <protection hidden="1"/>
    </xf>
    <xf numFmtId="174" fontId="4" fillId="0" borderId="0" xfId="62" applyNumberFormat="1" applyFont="1" applyFill="1" applyBorder="1" applyAlignment="1" applyProtection="1">
      <alignment vertical="center"/>
      <protection hidden="1"/>
    </xf>
    <xf numFmtId="0" fontId="4" fillId="0" borderId="0" xfId="62" applyFont="1" applyAlignment="1" applyProtection="1">
      <alignment vertical="center"/>
      <protection hidden="1"/>
    </xf>
    <xf numFmtId="0" fontId="81" fillId="0" borderId="0" xfId="62" applyFont="1" applyBorder="1" applyAlignment="1">
      <alignment vertical="center"/>
      <protection/>
    </xf>
    <xf numFmtId="0" fontId="4" fillId="0" borderId="0" xfId="62" applyFont="1" applyBorder="1" applyAlignment="1" applyProtection="1" quotePrefix="1">
      <alignment vertical="center"/>
      <protection hidden="1"/>
    </xf>
    <xf numFmtId="0" fontId="4" fillId="0" borderId="0" xfId="62" applyFont="1" applyBorder="1" applyAlignment="1" applyProtection="1" quotePrefix="1">
      <alignment/>
      <protection hidden="1"/>
    </xf>
    <xf numFmtId="0" fontId="2" fillId="0" borderId="0" xfId="62" applyFont="1" applyFill="1" applyBorder="1" applyAlignment="1" applyProtection="1">
      <alignment vertical="center"/>
      <protection locked="0"/>
    </xf>
    <xf numFmtId="174" fontId="2" fillId="0" borderId="0" xfId="62" applyNumberFormat="1" applyFont="1" applyFill="1" applyBorder="1" applyAlignment="1" applyProtection="1">
      <alignment vertical="center"/>
      <protection locked="0"/>
    </xf>
    <xf numFmtId="0" fontId="82" fillId="33" borderId="0" xfId="62" applyFont="1" applyFill="1" applyAlignment="1">
      <alignment vertical="center"/>
      <protection/>
    </xf>
    <xf numFmtId="0" fontId="83" fillId="33" borderId="0" xfId="62" applyFont="1" applyFill="1" applyAlignment="1">
      <alignment vertical="center"/>
      <protection/>
    </xf>
    <xf numFmtId="0" fontId="84" fillId="0" borderId="0" xfId="62" applyFont="1">
      <alignment/>
      <protection/>
    </xf>
    <xf numFmtId="0" fontId="82" fillId="0" borderId="0" xfId="62" applyFont="1" applyFill="1" applyAlignment="1">
      <alignment vertical="center"/>
      <protection/>
    </xf>
    <xf numFmtId="0" fontId="83" fillId="0" borderId="0" xfId="62" applyFont="1" applyFill="1" applyAlignment="1">
      <alignment vertical="center"/>
      <protection/>
    </xf>
    <xf numFmtId="0" fontId="84" fillId="0" borderId="0" xfId="62" applyFont="1" applyFill="1">
      <alignment/>
      <protection/>
    </xf>
    <xf numFmtId="0" fontId="64" fillId="0" borderId="0" xfId="62" applyFill="1">
      <alignment/>
      <protection/>
    </xf>
    <xf numFmtId="0" fontId="4" fillId="0" borderId="0" xfId="62" applyFont="1" applyBorder="1" applyAlignment="1" applyProtection="1">
      <alignment vertical="center"/>
      <protection hidden="1"/>
    </xf>
    <xf numFmtId="0" fontId="84" fillId="0" borderId="0" xfId="62" applyFont="1" applyAlignment="1">
      <alignment horizontal="left"/>
      <protection/>
    </xf>
    <xf numFmtId="0" fontId="85" fillId="0" borderId="0" xfId="62" applyFont="1" applyAlignment="1">
      <alignment vertical="top"/>
      <protection/>
    </xf>
    <xf numFmtId="43" fontId="86" fillId="0" borderId="0" xfId="42" applyFont="1" applyFill="1" applyBorder="1" applyAlignment="1">
      <alignment horizontal="right"/>
    </xf>
    <xf numFmtId="43" fontId="84" fillId="0" borderId="0" xfId="42" applyFont="1" applyAlignment="1">
      <alignment/>
    </xf>
    <xf numFmtId="177" fontId="87" fillId="0" borderId="0" xfId="49" applyNumberFormat="1" applyFont="1" applyAlignment="1">
      <alignment vertical="center"/>
    </xf>
    <xf numFmtId="0" fontId="81" fillId="0" borderId="0" xfId="62" applyFont="1" applyAlignment="1">
      <alignment vertical="center"/>
      <protection/>
    </xf>
    <xf numFmtId="43" fontId="0" fillId="0" borderId="0" xfId="42" applyFont="1" applyFill="1" applyBorder="1" applyAlignment="1">
      <alignment/>
    </xf>
    <xf numFmtId="0" fontId="64" fillId="0" borderId="0" xfId="62" applyAlignment="1">
      <alignment vertical="center"/>
      <protection/>
    </xf>
    <xf numFmtId="0" fontId="84" fillId="0" borderId="0" xfId="62" applyFont="1" applyAlignment="1">
      <alignment vertical="center"/>
      <protection/>
    </xf>
    <xf numFmtId="43" fontId="84" fillId="0" borderId="0" xfId="42" applyFont="1" applyAlignment="1">
      <alignment vertical="center"/>
    </xf>
    <xf numFmtId="0" fontId="81" fillId="0" borderId="0" xfId="62" applyFont="1" applyFill="1" applyBorder="1" applyAlignment="1" applyProtection="1">
      <alignment horizontal="center" vertical="center"/>
      <protection locked="0"/>
    </xf>
    <xf numFmtId="177" fontId="87" fillId="0" borderId="0" xfId="49" applyNumberFormat="1" applyFont="1" applyAlignment="1">
      <alignment/>
    </xf>
    <xf numFmtId="177" fontId="87" fillId="0" borderId="0" xfId="49" applyNumberFormat="1" applyFont="1" applyAlignment="1">
      <alignment horizontal="left" vertical="center"/>
    </xf>
    <xf numFmtId="0" fontId="81" fillId="0" borderId="0" xfId="62" applyFont="1">
      <alignment/>
      <protection/>
    </xf>
    <xf numFmtId="176" fontId="2" fillId="0" borderId="0" xfId="44" applyFont="1" applyBorder="1" applyAlignment="1">
      <alignment/>
    </xf>
    <xf numFmtId="177" fontId="87" fillId="0" borderId="0" xfId="49" applyNumberFormat="1" applyFont="1" applyAlignment="1">
      <alignment vertical="top"/>
    </xf>
    <xf numFmtId="0" fontId="81" fillId="0" borderId="0" xfId="62" applyFont="1" applyAlignment="1">
      <alignment horizontal="left" vertical="top"/>
      <protection/>
    </xf>
    <xf numFmtId="0" fontId="64" fillId="0" borderId="0" xfId="62" applyAlignment="1">
      <alignment horizontal="left" vertical="top"/>
      <protection/>
    </xf>
    <xf numFmtId="0" fontId="81" fillId="0" borderId="0" xfId="62" applyFont="1" applyBorder="1" applyAlignment="1">
      <alignment horizontal="right" vertical="top"/>
      <protection/>
    </xf>
    <xf numFmtId="0" fontId="84" fillId="0" borderId="0" xfId="62" applyFont="1" applyAlignment="1">
      <alignment horizontal="left" vertical="top"/>
      <protection/>
    </xf>
    <xf numFmtId="0" fontId="88" fillId="0" borderId="0" xfId="62" applyFont="1" applyAlignment="1">
      <alignment horizontal="left" vertical="top"/>
      <protection/>
    </xf>
    <xf numFmtId="0" fontId="81" fillId="0" borderId="0" xfId="62" applyFont="1" applyAlignment="1">
      <alignment vertical="top"/>
      <protection/>
    </xf>
    <xf numFmtId="0" fontId="84" fillId="0" borderId="0" xfId="62" applyFont="1" applyAlignment="1">
      <alignment vertical="top"/>
      <protection/>
    </xf>
    <xf numFmtId="0" fontId="64" fillId="0" borderId="0" xfId="62" applyAlignment="1">
      <alignment vertical="top"/>
      <protection/>
    </xf>
    <xf numFmtId="0" fontId="84" fillId="0" borderId="0" xfId="62" applyFont="1" applyBorder="1" applyAlignment="1">
      <alignment vertical="top"/>
      <protection/>
    </xf>
    <xf numFmtId="0" fontId="89" fillId="0" borderId="0" xfId="62" applyFont="1" applyAlignment="1">
      <alignment vertical="top"/>
      <protection/>
    </xf>
    <xf numFmtId="0" fontId="89" fillId="0" borderId="0" xfId="62" applyFont="1" applyAlignment="1">
      <alignment horizontal="left" vertical="top"/>
      <protection/>
    </xf>
    <xf numFmtId="0" fontId="84" fillId="0" borderId="0" xfId="62" applyFont="1" applyFill="1" applyProtection="1">
      <alignment/>
      <protection locked="0"/>
    </xf>
    <xf numFmtId="0" fontId="4" fillId="34" borderId="11" xfId="62" applyFont="1" applyFill="1" applyBorder="1" applyAlignment="1">
      <alignment vertical="center"/>
      <protection/>
    </xf>
    <xf numFmtId="0" fontId="2" fillId="34" borderId="12" xfId="62" applyFont="1" applyFill="1" applyBorder="1" applyAlignment="1">
      <alignment vertical="center"/>
      <protection/>
    </xf>
    <xf numFmtId="0" fontId="84" fillId="34" borderId="12" xfId="62" applyFont="1" applyFill="1" applyBorder="1" applyAlignment="1">
      <alignment vertical="center"/>
      <protection/>
    </xf>
    <xf numFmtId="0" fontId="4" fillId="34" borderId="13" xfId="62" applyFont="1" applyFill="1" applyBorder="1" applyAlignment="1">
      <alignment vertical="center"/>
      <protection/>
    </xf>
    <xf numFmtId="0" fontId="2" fillId="34" borderId="0" xfId="62" applyFont="1" applyFill="1" applyBorder="1" applyAlignment="1">
      <alignment vertical="center"/>
      <protection/>
    </xf>
    <xf numFmtId="0" fontId="84" fillId="34" borderId="0" xfId="62" applyFont="1" applyFill="1" applyBorder="1" applyAlignment="1">
      <alignment vertical="center"/>
      <protection/>
    </xf>
    <xf numFmtId="0" fontId="82" fillId="33" borderId="10" xfId="62" applyFont="1" applyFill="1" applyBorder="1" applyAlignment="1">
      <alignment vertical="center"/>
      <protection/>
    </xf>
    <xf numFmtId="0" fontId="83" fillId="33" borderId="14" xfId="62" applyFont="1" applyFill="1" applyBorder="1" applyAlignment="1">
      <alignment vertical="center"/>
      <protection/>
    </xf>
    <xf numFmtId="0" fontId="82" fillId="33" borderId="15" xfId="62" applyFont="1" applyFill="1" applyBorder="1" applyAlignment="1">
      <alignment horizontal="center" vertical="center"/>
      <protection/>
    </xf>
    <xf numFmtId="0" fontId="82" fillId="33" borderId="12" xfId="62" applyFont="1" applyFill="1" applyBorder="1" applyAlignment="1">
      <alignment vertical="center"/>
      <protection/>
    </xf>
    <xf numFmtId="0" fontId="83" fillId="33" borderId="12" xfId="62" applyFont="1" applyFill="1" applyBorder="1" applyAlignment="1">
      <alignment vertical="center"/>
      <protection/>
    </xf>
    <xf numFmtId="0" fontId="84" fillId="34" borderId="11" xfId="62" applyFont="1" applyFill="1" applyBorder="1" applyProtection="1">
      <alignment/>
      <protection hidden="1"/>
    </xf>
    <xf numFmtId="0" fontId="84" fillId="34" borderId="12" xfId="62" applyFont="1" applyFill="1" applyBorder="1" applyProtection="1">
      <alignment/>
      <protection hidden="1"/>
    </xf>
    <xf numFmtId="0" fontId="84" fillId="6" borderId="16" xfId="62" applyFont="1" applyFill="1" applyBorder="1" applyAlignment="1" applyProtection="1">
      <alignment vertical="top" wrapText="1"/>
      <protection/>
    </xf>
    <xf numFmtId="0" fontId="84" fillId="6" borderId="12" xfId="62" applyFont="1" applyFill="1" applyBorder="1" applyAlignment="1" applyProtection="1">
      <alignment vertical="top" wrapText="1"/>
      <protection/>
    </xf>
    <xf numFmtId="0" fontId="84" fillId="35" borderId="17" xfId="62" applyFont="1" applyFill="1" applyBorder="1" applyAlignment="1" applyProtection="1">
      <alignment horizontal="left" vertical="top"/>
      <protection locked="0"/>
    </xf>
    <xf numFmtId="0" fontId="84" fillId="34" borderId="12" xfId="62" applyFont="1" applyFill="1" applyBorder="1" applyAlignment="1" applyProtection="1">
      <alignment horizontal="center" vertical="top" wrapText="1"/>
      <protection hidden="1"/>
    </xf>
    <xf numFmtId="0" fontId="84" fillId="34" borderId="12" xfId="62" applyFont="1" applyFill="1" applyBorder="1" applyAlignment="1" applyProtection="1">
      <alignment vertical="top" wrapText="1"/>
      <protection hidden="1"/>
    </xf>
    <xf numFmtId="178" fontId="84" fillId="35" borderId="18" xfId="67" applyNumberFormat="1" applyFont="1" applyFill="1" applyBorder="1" applyAlignment="1" applyProtection="1">
      <alignment horizontal="center" vertical="top" wrapText="1"/>
      <protection locked="0"/>
    </xf>
    <xf numFmtId="0" fontId="84" fillId="0" borderId="0" xfId="62" applyFont="1" applyBorder="1">
      <alignment/>
      <protection/>
    </xf>
    <xf numFmtId="0" fontId="81" fillId="0" borderId="0" xfId="62" applyFont="1" applyBorder="1" applyAlignment="1">
      <alignment horizontal="right" vertical="center"/>
      <protection/>
    </xf>
    <xf numFmtId="179" fontId="84" fillId="0" borderId="0" xfId="62" applyNumberFormat="1" applyFont="1" applyBorder="1">
      <alignment/>
      <protection/>
    </xf>
    <xf numFmtId="0" fontId="81" fillId="0" borderId="0" xfId="62" applyFont="1" applyAlignment="1">
      <alignment horizontal="left" vertical="top" indent="2"/>
      <protection/>
    </xf>
    <xf numFmtId="177" fontId="84" fillId="0" borderId="0" xfId="49" applyNumberFormat="1" applyFont="1" applyAlignment="1">
      <alignment vertical="center"/>
    </xf>
    <xf numFmtId="177" fontId="81" fillId="0" borderId="0" xfId="49" applyNumberFormat="1" applyFont="1" applyAlignment="1">
      <alignment vertical="center"/>
    </xf>
    <xf numFmtId="0" fontId="81" fillId="36" borderId="19" xfId="62" applyFont="1" applyFill="1" applyBorder="1" applyAlignment="1" applyProtection="1">
      <alignment horizontal="center" vertical="center"/>
      <protection hidden="1"/>
    </xf>
    <xf numFmtId="9" fontId="81" fillId="34" borderId="20" xfId="67" applyFont="1" applyFill="1" applyBorder="1" applyAlignment="1">
      <alignment horizontal="center" vertical="center"/>
    </xf>
    <xf numFmtId="9" fontId="81" fillId="34" borderId="0" xfId="68" applyNumberFormat="1" applyFont="1" applyFill="1" applyBorder="1" applyAlignment="1">
      <alignment horizontal="center" vertical="center"/>
    </xf>
    <xf numFmtId="0" fontId="64" fillId="0" borderId="21" xfId="62" applyBorder="1" applyAlignment="1">
      <alignment vertical="center"/>
      <protection/>
    </xf>
    <xf numFmtId="43" fontId="81" fillId="36" borderId="22" xfId="42" applyFont="1" applyFill="1" applyBorder="1" applyAlignment="1" applyProtection="1">
      <alignment vertical="center"/>
      <protection hidden="1"/>
    </xf>
    <xf numFmtId="0" fontId="84" fillId="0" borderId="21" xfId="62" applyFont="1" applyBorder="1" applyAlignment="1">
      <alignment horizontal="center" vertical="center"/>
      <protection/>
    </xf>
    <xf numFmtId="9" fontId="81" fillId="34" borderId="23" xfId="67" applyFont="1" applyFill="1" applyBorder="1" applyAlignment="1">
      <alignment horizontal="center" vertical="center"/>
    </xf>
    <xf numFmtId="9" fontId="81" fillId="34" borderId="24" xfId="68" applyNumberFormat="1" applyFont="1" applyFill="1" applyBorder="1" applyAlignment="1">
      <alignment horizontal="center" vertical="center"/>
    </xf>
    <xf numFmtId="43" fontId="81" fillId="36" borderId="25" xfId="42" applyFont="1" applyFill="1" applyBorder="1" applyAlignment="1" applyProtection="1">
      <alignment vertical="center"/>
      <protection hidden="1"/>
    </xf>
    <xf numFmtId="179" fontId="84" fillId="0" borderId="0" xfId="68" applyNumberFormat="1" applyFont="1" applyFill="1" applyBorder="1" applyAlignment="1">
      <alignment horizontal="center" vertical="center"/>
    </xf>
    <xf numFmtId="10" fontId="84" fillId="0" borderId="0" xfId="68" applyNumberFormat="1" applyFont="1" applyFill="1" applyBorder="1" applyAlignment="1">
      <alignment horizontal="center" vertical="center"/>
    </xf>
    <xf numFmtId="178" fontId="84" fillId="0" borderId="0" xfId="68" applyNumberFormat="1" applyFont="1" applyFill="1" applyBorder="1" applyAlignment="1">
      <alignment horizontal="center" vertical="center"/>
    </xf>
    <xf numFmtId="179" fontId="84" fillId="0" borderId="0" xfId="49" applyNumberFormat="1" applyFont="1" applyFill="1" applyBorder="1" applyAlignment="1">
      <alignment horizontal="center" vertical="center"/>
    </xf>
    <xf numFmtId="0" fontId="84" fillId="0" borderId="0" xfId="62" applyFont="1" applyAlignment="1">
      <alignment horizontal="center" vertical="center"/>
      <protection/>
    </xf>
    <xf numFmtId="0" fontId="48" fillId="0" borderId="0" xfId="62" applyFont="1">
      <alignment/>
      <protection/>
    </xf>
    <xf numFmtId="0" fontId="79" fillId="0" borderId="0" xfId="62" applyFont="1" applyAlignment="1">
      <alignment horizontal="center" vertical="center"/>
      <protection/>
    </xf>
    <xf numFmtId="0" fontId="81" fillId="0" borderId="0" xfId="62" applyFont="1" applyBorder="1" applyAlignment="1">
      <alignment horizontal="center" vertical="center" wrapText="1"/>
      <protection/>
    </xf>
    <xf numFmtId="0" fontId="81" fillId="0" borderId="0" xfId="62" applyFont="1" applyBorder="1" applyAlignment="1">
      <alignment horizontal="center" vertical="center"/>
      <protection/>
    </xf>
    <xf numFmtId="0" fontId="81" fillId="0" borderId="0" xfId="62" applyFont="1" applyBorder="1" applyAlignment="1">
      <alignment/>
      <protection/>
    </xf>
    <xf numFmtId="0" fontId="84" fillId="36" borderId="0" xfId="62" applyFont="1" applyFill="1" applyAlignment="1" applyProtection="1">
      <alignment horizontal="center"/>
      <protection/>
    </xf>
    <xf numFmtId="9" fontId="90" fillId="0" borderId="0" xfId="62" applyNumberFormat="1" applyFont="1" applyAlignment="1">
      <alignment horizontal="center"/>
      <protection/>
    </xf>
    <xf numFmtId="43" fontId="4" fillId="36" borderId="17" xfId="42" applyFont="1" applyFill="1" applyBorder="1" applyAlignment="1" applyProtection="1">
      <alignment horizontal="center" vertical="center"/>
      <protection locked="0"/>
    </xf>
    <xf numFmtId="0" fontId="84" fillId="0" borderId="0" xfId="62" applyFont="1" applyBorder="1" applyAlignment="1">
      <alignment vertical="center"/>
      <protection/>
    </xf>
    <xf numFmtId="177" fontId="4" fillId="0" borderId="0" xfId="47" applyNumberFormat="1" applyFont="1" applyFill="1" applyBorder="1" applyAlignment="1" applyProtection="1">
      <alignment vertical="center"/>
      <protection locked="0"/>
    </xf>
    <xf numFmtId="177" fontId="4" fillId="36" borderId="26" xfId="47" applyNumberFormat="1" applyFont="1" applyFill="1" applyBorder="1" applyAlignment="1" applyProtection="1">
      <alignment vertical="center"/>
      <protection locked="0"/>
    </xf>
    <xf numFmtId="43" fontId="4" fillId="37" borderId="26" xfId="42" applyFont="1" applyFill="1" applyBorder="1" applyAlignment="1" applyProtection="1">
      <alignment vertical="center"/>
      <protection locked="0"/>
    </xf>
    <xf numFmtId="180" fontId="7" fillId="0" borderId="0" xfId="47" applyNumberFormat="1" applyFont="1" applyFill="1" applyBorder="1" applyAlignment="1" applyProtection="1">
      <alignment horizontal="left" vertical="center"/>
      <protection hidden="1"/>
    </xf>
    <xf numFmtId="43" fontId="84" fillId="0" borderId="0" xfId="62" applyNumberFormat="1" applyFont="1" applyBorder="1" applyAlignment="1">
      <alignment vertical="center"/>
      <protection/>
    </xf>
    <xf numFmtId="9" fontId="84" fillId="0" borderId="0" xfId="67" applyFont="1" applyBorder="1" applyAlignment="1">
      <alignment vertical="center"/>
    </xf>
    <xf numFmtId="9" fontId="90" fillId="0" borderId="0" xfId="62" applyNumberFormat="1" applyFont="1" applyAlignment="1">
      <alignment horizontal="center" vertical="top"/>
      <protection/>
    </xf>
    <xf numFmtId="0" fontId="84" fillId="0" borderId="0" xfId="62" applyFont="1" applyBorder="1" applyAlignment="1">
      <alignment horizontal="left" vertical="top"/>
      <protection/>
    </xf>
    <xf numFmtId="9" fontId="48" fillId="0" borderId="0" xfId="62" applyNumberFormat="1" applyFont="1" applyAlignment="1">
      <alignment horizontal="left" vertical="top"/>
      <protection/>
    </xf>
    <xf numFmtId="0" fontId="81" fillId="0" borderId="0" xfId="62" applyFont="1" applyAlignment="1">
      <alignment horizontal="left" indent="2"/>
      <protection/>
    </xf>
    <xf numFmtId="0" fontId="48" fillId="0" borderId="0" xfId="62" applyFont="1" applyAlignment="1">
      <alignment horizontal="center"/>
      <protection/>
    </xf>
    <xf numFmtId="0" fontId="82" fillId="33" borderId="0" xfId="62" applyFont="1" applyFill="1" applyAlignment="1">
      <alignment horizontal="left" vertical="center"/>
      <protection/>
    </xf>
    <xf numFmtId="0" fontId="91" fillId="0" borderId="0" xfId="62" applyFont="1" applyAlignment="1">
      <alignment horizontal="center"/>
      <protection/>
    </xf>
    <xf numFmtId="0" fontId="81" fillId="0" borderId="0" xfId="62" applyFont="1" applyAlignment="1">
      <alignment horizontal="center"/>
      <protection/>
    </xf>
    <xf numFmtId="0" fontId="90" fillId="0" borderId="0" xfId="68" applyNumberFormat="1" applyFont="1" applyAlignment="1">
      <alignment horizontal="center"/>
    </xf>
    <xf numFmtId="0" fontId="81" fillId="35" borderId="17" xfId="68" applyNumberFormat="1" applyFont="1" applyFill="1" applyBorder="1" applyAlignment="1" applyProtection="1">
      <alignment horizontal="center" vertical="center"/>
      <protection locked="0"/>
    </xf>
    <xf numFmtId="0" fontId="84" fillId="0" borderId="0" xfId="62" applyFont="1" applyAlignment="1" quotePrefix="1">
      <alignment horizontal="center" vertical="center"/>
      <protection/>
    </xf>
    <xf numFmtId="43" fontId="4" fillId="37" borderId="26" xfId="42" applyFont="1" applyFill="1" applyBorder="1" applyAlignment="1" applyProtection="1">
      <alignment horizontal="center" vertical="center"/>
      <protection locked="0"/>
    </xf>
    <xf numFmtId="0" fontId="64" fillId="0" borderId="0" xfId="62" applyAlignment="1">
      <alignment horizontal="center" vertical="center"/>
      <protection/>
    </xf>
    <xf numFmtId="0" fontId="84" fillId="0" borderId="0" xfId="62" applyFont="1" applyFill="1" applyAlignment="1">
      <alignment horizontal="center" vertical="center"/>
      <protection/>
    </xf>
    <xf numFmtId="0" fontId="2" fillId="0" borderId="0" xfId="62" applyFont="1" applyFill="1" applyAlignment="1" applyProtection="1">
      <alignment horizontal="center" vertical="center"/>
      <protection hidden="1"/>
    </xf>
    <xf numFmtId="0" fontId="81" fillId="0" borderId="0" xfId="62" applyFont="1" applyFill="1" applyAlignment="1">
      <alignment vertical="center"/>
      <protection/>
    </xf>
    <xf numFmtId="9" fontId="90" fillId="0" borderId="0" xfId="68" applyFont="1" applyAlignment="1">
      <alignment horizontal="center"/>
    </xf>
    <xf numFmtId="0" fontId="81" fillId="0" borderId="0" xfId="62" applyFont="1" applyFill="1" applyAlignment="1">
      <alignment horizontal="center" vertical="center"/>
      <protection/>
    </xf>
    <xf numFmtId="9" fontId="48" fillId="0" borderId="0" xfId="68" applyFont="1" applyAlignment="1">
      <alignment horizontal="center"/>
    </xf>
    <xf numFmtId="0" fontId="84" fillId="0" borderId="0" xfId="62" applyFont="1" applyFill="1" applyBorder="1" applyAlignment="1">
      <alignment horizontal="left"/>
      <protection/>
    </xf>
    <xf numFmtId="0" fontId="64" fillId="0" borderId="0" xfId="62" applyFill="1" applyBorder="1" applyAlignment="1">
      <alignment horizontal="center"/>
      <protection/>
    </xf>
    <xf numFmtId="0" fontId="84" fillId="0" borderId="0" xfId="62" applyFont="1" applyFill="1" applyBorder="1" applyAlignment="1">
      <alignment horizontal="left" indent="2"/>
      <protection/>
    </xf>
    <xf numFmtId="0" fontId="84" fillId="0" borderId="0" xfId="62" applyFont="1" applyFill="1" applyBorder="1" applyAlignment="1">
      <alignment horizontal="center"/>
      <protection/>
    </xf>
    <xf numFmtId="43" fontId="84" fillId="0" borderId="0" xfId="42" applyFont="1" applyFill="1" applyBorder="1" applyAlignment="1">
      <alignment horizontal="right"/>
    </xf>
    <xf numFmtId="0" fontId="64" fillId="0" borderId="0" xfId="62" applyFill="1" applyBorder="1" applyAlignment="1">
      <alignment horizontal="center" vertical="center"/>
      <protection/>
    </xf>
    <xf numFmtId="0" fontId="48" fillId="0" borderId="0" xfId="0" applyFont="1" applyFill="1" applyBorder="1" applyAlignment="1">
      <alignment horizontal="right"/>
    </xf>
    <xf numFmtId="0" fontId="64" fillId="0" borderId="0" xfId="62" applyFill="1" applyBorder="1" applyAlignment="1">
      <alignment vertical="center"/>
      <protection/>
    </xf>
    <xf numFmtId="43" fontId="92" fillId="0" borderId="0" xfId="42" applyFont="1" applyFill="1" applyBorder="1" applyAlignment="1">
      <alignment horizontal="right"/>
    </xf>
    <xf numFmtId="43" fontId="81" fillId="36" borderId="27" xfId="42" applyFont="1" applyFill="1" applyBorder="1" applyAlignment="1" applyProtection="1">
      <alignment vertical="center"/>
      <protection hidden="1"/>
    </xf>
    <xf numFmtId="0" fontId="89" fillId="0" borderId="0" xfId="62" applyFont="1" applyBorder="1" applyAlignment="1">
      <alignment vertical="top" wrapText="1"/>
      <protection/>
    </xf>
    <xf numFmtId="0" fontId="81" fillId="0" borderId="28" xfId="62" applyFont="1" applyBorder="1" applyAlignment="1">
      <alignment horizontal="center" vertical="center" wrapText="1"/>
      <protection/>
    </xf>
    <xf numFmtId="177" fontId="81" fillId="36" borderId="29" xfId="49" applyNumberFormat="1" applyFont="1" applyFill="1" applyBorder="1" applyAlignment="1" applyProtection="1">
      <alignment vertical="center" wrapText="1"/>
      <protection hidden="1"/>
    </xf>
    <xf numFmtId="0" fontId="84" fillId="0" borderId="29" xfId="62" applyFont="1" applyBorder="1" applyAlignment="1">
      <alignment horizontal="center" vertical="center"/>
      <protection/>
    </xf>
    <xf numFmtId="9" fontId="4" fillId="36" borderId="15" xfId="62" applyNumberFormat="1" applyFont="1" applyFill="1" applyBorder="1" applyAlignment="1" applyProtection="1">
      <alignment horizontal="center" vertical="center" wrapText="1"/>
      <protection hidden="1"/>
    </xf>
    <xf numFmtId="0" fontId="84" fillId="34" borderId="15" xfId="62" applyFont="1" applyFill="1" applyBorder="1" applyAlignment="1" applyProtection="1">
      <alignment vertical="top" wrapText="1"/>
      <protection hidden="1"/>
    </xf>
    <xf numFmtId="0" fontId="84" fillId="0" borderId="17" xfId="62" applyFont="1" applyBorder="1">
      <alignment/>
      <protection/>
    </xf>
    <xf numFmtId="178" fontId="81" fillId="36" borderId="29" xfId="67" applyNumberFormat="1" applyFont="1" applyFill="1" applyBorder="1" applyAlignment="1" applyProtection="1">
      <alignment horizontal="center" vertical="center"/>
      <protection hidden="1"/>
    </xf>
    <xf numFmtId="178" fontId="84" fillId="35" borderId="15" xfId="67" applyNumberFormat="1" applyFont="1" applyFill="1" applyBorder="1" applyAlignment="1" applyProtection="1">
      <alignment horizontal="center" vertical="top" wrapText="1"/>
      <protection locked="0"/>
    </xf>
    <xf numFmtId="181" fontId="9" fillId="0" borderId="0" xfId="62" applyNumberFormat="1" applyFont="1" applyAlignment="1">
      <alignment horizontal="center"/>
      <protection/>
    </xf>
    <xf numFmtId="181" fontId="10" fillId="0" borderId="0" xfId="62" applyNumberFormat="1" applyFont="1">
      <alignment/>
      <protection/>
    </xf>
    <xf numFmtId="181" fontId="10" fillId="0" borderId="0" xfId="62" applyNumberFormat="1" applyFont="1" applyAlignment="1">
      <alignment horizontal="center"/>
      <protection/>
    </xf>
    <xf numFmtId="181" fontId="10" fillId="0" borderId="0" xfId="62" applyNumberFormat="1" applyFont="1" applyBorder="1">
      <alignment/>
      <protection/>
    </xf>
    <xf numFmtId="181" fontId="9" fillId="0" borderId="0" xfId="62" applyNumberFormat="1" applyFont="1" applyBorder="1" applyAlignment="1">
      <alignment horizontal="center"/>
      <protection/>
    </xf>
    <xf numFmtId="181" fontId="9" fillId="0" borderId="0" xfId="62" applyNumberFormat="1" applyFont="1" applyBorder="1">
      <alignment/>
      <protection/>
    </xf>
    <xf numFmtId="16" fontId="9" fillId="0" borderId="0" xfId="62" applyNumberFormat="1" applyFont="1" applyFill="1" applyBorder="1" applyAlignment="1" quotePrefix="1">
      <alignment horizontal="center"/>
      <protection/>
    </xf>
    <xf numFmtId="181" fontId="11" fillId="0" borderId="0" xfId="62" applyNumberFormat="1" applyFont="1" applyAlignment="1" applyProtection="1">
      <alignment horizontal="left"/>
      <protection/>
    </xf>
    <xf numFmtId="16" fontId="9" fillId="0" borderId="17" xfId="62" applyNumberFormat="1" applyFont="1" applyBorder="1" applyAlignment="1" quotePrefix="1">
      <alignment horizontal="center"/>
      <protection/>
    </xf>
    <xf numFmtId="181" fontId="11" fillId="0" borderId="0" xfId="62" applyNumberFormat="1" applyFont="1" applyAlignment="1">
      <alignment horizontal="center"/>
      <protection/>
    </xf>
    <xf numFmtId="181" fontId="9" fillId="0" borderId="0" xfId="62" applyNumberFormat="1" applyFont="1" applyAlignment="1" applyProtection="1">
      <alignment horizontal="left"/>
      <protection/>
    </xf>
    <xf numFmtId="181" fontId="9" fillId="0" borderId="0" xfId="62" applyNumberFormat="1" applyFont="1">
      <alignment/>
      <protection/>
    </xf>
    <xf numFmtId="181" fontId="10" fillId="0" borderId="0" xfId="62" applyNumberFormat="1" applyFont="1" applyAlignment="1" applyProtection="1">
      <alignment horizontal="left"/>
      <protection/>
    </xf>
    <xf numFmtId="181" fontId="10" fillId="0" borderId="0" xfId="62" applyNumberFormat="1" applyFont="1" applyAlignment="1" applyProtection="1">
      <alignment horizontal="center"/>
      <protection/>
    </xf>
    <xf numFmtId="181" fontId="10" fillId="0" borderId="0" xfId="62" applyNumberFormat="1" applyFont="1" applyAlignment="1" applyProtection="1">
      <alignment horizontal="right"/>
      <protection/>
    </xf>
    <xf numFmtId="181" fontId="10" fillId="0" borderId="0" xfId="62" applyNumberFormat="1" applyFont="1" applyFill="1">
      <alignment/>
      <protection/>
    </xf>
    <xf numFmtId="181" fontId="10" fillId="0" borderId="0" xfId="62" applyNumberFormat="1" applyFont="1" applyFill="1" applyAlignment="1" applyProtection="1">
      <alignment horizontal="left"/>
      <protection/>
    </xf>
    <xf numFmtId="181" fontId="10" fillId="0" borderId="0" xfId="62" applyNumberFormat="1" applyFont="1" applyFill="1" applyAlignment="1" applyProtection="1">
      <alignment horizontal="center"/>
      <protection/>
    </xf>
    <xf numFmtId="181" fontId="10" fillId="0" borderId="17" xfId="62" applyNumberFormat="1" applyFont="1" applyFill="1" applyBorder="1" applyAlignment="1" applyProtection="1">
      <alignment horizontal="right"/>
      <protection/>
    </xf>
    <xf numFmtId="181" fontId="10" fillId="0" borderId="0" xfId="62" applyNumberFormat="1" applyFont="1" applyFill="1" applyBorder="1" applyAlignment="1" applyProtection="1">
      <alignment horizontal="right"/>
      <protection/>
    </xf>
    <xf numFmtId="181" fontId="10" fillId="0" borderId="0" xfId="62" applyNumberFormat="1" applyFont="1" applyFill="1" applyBorder="1">
      <alignment/>
      <protection/>
    </xf>
    <xf numFmtId="181" fontId="10" fillId="0" borderId="17" xfId="62" applyNumberFormat="1" applyFont="1" applyBorder="1" applyAlignment="1" applyProtection="1">
      <alignment horizontal="right"/>
      <protection/>
    </xf>
    <xf numFmtId="181" fontId="10" fillId="0" borderId="17" xfId="62" applyNumberFormat="1" applyFont="1" applyBorder="1">
      <alignment/>
      <protection/>
    </xf>
    <xf numFmtId="182" fontId="10" fillId="0" borderId="0" xfId="62" applyNumberFormat="1" applyFont="1">
      <alignment/>
      <protection/>
    </xf>
    <xf numFmtId="43" fontId="10" fillId="0" borderId="0" xfId="44" applyNumberFormat="1" applyFont="1" applyAlignment="1">
      <alignment/>
    </xf>
    <xf numFmtId="43" fontId="10" fillId="0" borderId="0" xfId="44" applyNumberFormat="1" applyFont="1" applyBorder="1" applyAlignment="1">
      <alignment horizontal="center"/>
    </xf>
    <xf numFmtId="181" fontId="10" fillId="0" borderId="0" xfId="64" applyNumberFormat="1" applyFont="1" applyProtection="1">
      <alignment/>
      <protection/>
    </xf>
    <xf numFmtId="181" fontId="10" fillId="0" borderId="0" xfId="62" applyNumberFormat="1" applyFont="1" applyBorder="1" applyAlignment="1">
      <alignment horizontal="center"/>
      <protection/>
    </xf>
    <xf numFmtId="181" fontId="10" fillId="0" borderId="17" xfId="64" applyNumberFormat="1" applyFont="1" applyBorder="1" applyProtection="1">
      <alignment/>
      <protection/>
    </xf>
    <xf numFmtId="181" fontId="10" fillId="0" borderId="14" xfId="64" applyNumberFormat="1" applyFont="1" applyBorder="1" applyProtection="1">
      <alignment/>
      <protection/>
    </xf>
    <xf numFmtId="181" fontId="10" fillId="0" borderId="26" xfId="62" applyNumberFormat="1" applyFont="1" applyBorder="1">
      <alignment/>
      <protection/>
    </xf>
    <xf numFmtId="181" fontId="10" fillId="0" borderId="0" xfId="62" applyNumberFormat="1" applyFont="1" applyBorder="1" applyAlignment="1" applyProtection="1">
      <alignment horizontal="center"/>
      <protection/>
    </xf>
    <xf numFmtId="181" fontId="10" fillId="0" borderId="0" xfId="62" applyNumberFormat="1" applyFont="1" applyBorder="1" applyAlignment="1" applyProtection="1">
      <alignment horizontal="right"/>
      <protection/>
    </xf>
    <xf numFmtId="181" fontId="10" fillId="0" borderId="0" xfId="62" applyNumberFormat="1" applyFont="1" applyAlignment="1" applyProtection="1" quotePrefix="1">
      <alignment horizontal="left"/>
      <protection/>
    </xf>
    <xf numFmtId="181" fontId="9" fillId="0" borderId="0" xfId="62" applyNumberFormat="1" applyFont="1" applyAlignment="1" applyProtection="1" quotePrefix="1">
      <alignment horizontal="left"/>
      <protection/>
    </xf>
    <xf numFmtId="181" fontId="10" fillId="0" borderId="12" xfId="62" applyNumberFormat="1" applyFont="1" applyBorder="1" applyAlignment="1" applyProtection="1">
      <alignment horizontal="right"/>
      <protection/>
    </xf>
    <xf numFmtId="181" fontId="10" fillId="0" borderId="12" xfId="62" applyNumberFormat="1" applyFont="1" applyBorder="1">
      <alignment/>
      <protection/>
    </xf>
    <xf numFmtId="181" fontId="10" fillId="0" borderId="0" xfId="62" applyNumberFormat="1" applyFont="1" applyBorder="1" applyAlignment="1" applyProtection="1">
      <alignment horizontal="left"/>
      <protection/>
    </xf>
    <xf numFmtId="181" fontId="10" fillId="0" borderId="14" xfId="62" applyNumberFormat="1" applyFont="1" applyBorder="1" applyAlignment="1" applyProtection="1">
      <alignment horizontal="right"/>
      <protection/>
    </xf>
    <xf numFmtId="181" fontId="10" fillId="0" borderId="14" xfId="62" applyNumberFormat="1" applyFont="1" applyBorder="1">
      <alignment/>
      <protection/>
    </xf>
    <xf numFmtId="182" fontId="10" fillId="0" borderId="0" xfId="62" applyNumberFormat="1" applyFont="1" applyAlignment="1" applyProtection="1">
      <alignment horizontal="left"/>
      <protection/>
    </xf>
    <xf numFmtId="181" fontId="10" fillId="0" borderId="0" xfId="62" applyNumberFormat="1" applyFont="1" applyFill="1" applyAlignment="1">
      <alignment horizontal="center"/>
      <protection/>
    </xf>
    <xf numFmtId="181" fontId="10" fillId="0" borderId="0" xfId="62" applyNumberFormat="1" applyFont="1" applyFill="1" applyBorder="1" applyAlignment="1">
      <alignment horizontal="center"/>
      <protection/>
    </xf>
    <xf numFmtId="181" fontId="10" fillId="0" borderId="26" xfId="62" applyNumberFormat="1" applyFont="1" applyBorder="1" applyAlignment="1">
      <alignment horizontal="right"/>
      <protection/>
    </xf>
    <xf numFmtId="181" fontId="14" fillId="0" borderId="0" xfId="62" applyNumberFormat="1" applyFont="1">
      <alignment/>
      <protection/>
    </xf>
    <xf numFmtId="181" fontId="14" fillId="0" borderId="0" xfId="62" applyNumberFormat="1" applyFont="1" applyBorder="1">
      <alignment/>
      <protection/>
    </xf>
    <xf numFmtId="181" fontId="14" fillId="0" borderId="0" xfId="62" applyNumberFormat="1" applyFont="1" applyBorder="1" applyAlignment="1" applyProtection="1" quotePrefix="1">
      <alignment horizontal="center"/>
      <protection/>
    </xf>
    <xf numFmtId="16" fontId="9" fillId="0" borderId="0" xfId="62" applyNumberFormat="1" applyFont="1" applyBorder="1" applyAlignment="1" quotePrefix="1">
      <alignment horizontal="center"/>
      <protection/>
    </xf>
    <xf numFmtId="181" fontId="13" fillId="0" borderId="0" xfId="62" applyNumberFormat="1" applyFont="1">
      <alignment/>
      <protection/>
    </xf>
    <xf numFmtId="181" fontId="14" fillId="0" borderId="0" xfId="62" applyNumberFormat="1" applyFont="1" applyAlignment="1" applyProtection="1">
      <alignment horizontal="left"/>
      <protection/>
    </xf>
    <xf numFmtId="184" fontId="14" fillId="0" borderId="0" xfId="62" applyNumberFormat="1" applyFont="1" applyAlignment="1" applyProtection="1">
      <alignment horizontal="center"/>
      <protection/>
    </xf>
    <xf numFmtId="185" fontId="14" fillId="0" borderId="0" xfId="62" applyNumberFormat="1" applyFont="1">
      <alignment/>
      <protection/>
    </xf>
    <xf numFmtId="185" fontId="14" fillId="0" borderId="0" xfId="62" applyNumberFormat="1" applyFont="1" applyBorder="1">
      <alignment/>
      <protection/>
    </xf>
    <xf numFmtId="185" fontId="14" fillId="0" borderId="17" xfId="62" applyNumberFormat="1" applyFont="1" applyBorder="1">
      <alignment/>
      <protection/>
    </xf>
    <xf numFmtId="0" fontId="9" fillId="0" borderId="0" xfId="62" applyNumberFormat="1" applyFont="1">
      <alignment/>
      <protection/>
    </xf>
    <xf numFmtId="185" fontId="14" fillId="0" borderId="14" xfId="62" applyNumberFormat="1" applyFont="1" applyBorder="1" applyAlignment="1">
      <alignment horizontal="right"/>
      <protection/>
    </xf>
    <xf numFmtId="185" fontId="14" fillId="0" borderId="0" xfId="62" applyNumberFormat="1" applyFont="1" applyAlignment="1">
      <alignment horizontal="right"/>
      <protection/>
    </xf>
    <xf numFmtId="181" fontId="13" fillId="0" borderId="0" xfId="62" applyNumberFormat="1" applyFont="1" applyAlignment="1" applyProtection="1">
      <alignment horizontal="left"/>
      <protection/>
    </xf>
    <xf numFmtId="185" fontId="14" fillId="0" borderId="14" xfId="62" applyNumberFormat="1" applyFont="1" applyBorder="1">
      <alignment/>
      <protection/>
    </xf>
    <xf numFmtId="185" fontId="14" fillId="0" borderId="0" xfId="62" applyNumberFormat="1" applyFont="1" applyBorder="1" applyAlignment="1">
      <alignment horizontal="right"/>
      <protection/>
    </xf>
    <xf numFmtId="181" fontId="14" fillId="0" borderId="0" xfId="62" applyNumberFormat="1" applyFont="1" applyAlignment="1" applyProtection="1">
      <alignment horizontal="center"/>
      <protection/>
    </xf>
    <xf numFmtId="185" fontId="14" fillId="0" borderId="0" xfId="46" applyNumberFormat="1" applyFont="1" applyBorder="1" applyAlignment="1">
      <alignment/>
    </xf>
    <xf numFmtId="43" fontId="14" fillId="0" borderId="0" xfId="46" applyFont="1" applyAlignment="1">
      <alignment/>
    </xf>
    <xf numFmtId="43" fontId="14" fillId="0" borderId="0" xfId="46" applyFont="1" applyBorder="1" applyAlignment="1">
      <alignment/>
    </xf>
    <xf numFmtId="185" fontId="14" fillId="0" borderId="30" xfId="62" applyNumberFormat="1" applyFont="1" applyBorder="1">
      <alignment/>
      <protection/>
    </xf>
    <xf numFmtId="181" fontId="10" fillId="0" borderId="0" xfId="62" applyNumberFormat="1" applyFont="1" applyProtection="1">
      <alignment/>
      <protection/>
    </xf>
    <xf numFmtId="181" fontId="10" fillId="0" borderId="0" xfId="62" applyNumberFormat="1" applyFont="1" applyAlignment="1" applyProtection="1">
      <alignment horizontal="fill"/>
      <protection/>
    </xf>
    <xf numFmtId="9" fontId="64" fillId="0" borderId="0" xfId="67" applyNumberFormat="1" applyFont="1" applyFill="1" applyBorder="1" applyAlignment="1">
      <alignment vertical="center"/>
    </xf>
    <xf numFmtId="0" fontId="93" fillId="0" borderId="0" xfId="62" applyFont="1">
      <alignment/>
      <protection/>
    </xf>
    <xf numFmtId="0" fontId="94" fillId="0" borderId="0" xfId="62" applyFont="1" applyAlignment="1">
      <alignment vertical="center"/>
      <protection/>
    </xf>
    <xf numFmtId="0" fontId="93" fillId="0" borderId="0" xfId="62" applyFont="1" applyAlignment="1">
      <alignment vertical="center"/>
      <protection/>
    </xf>
    <xf numFmtId="0" fontId="94" fillId="0" borderId="0" xfId="62" applyFont="1">
      <alignment/>
      <protection/>
    </xf>
    <xf numFmtId="0" fontId="95" fillId="33" borderId="0" xfId="62" applyFont="1" applyFill="1" applyAlignment="1">
      <alignment vertical="center"/>
      <protection/>
    </xf>
    <xf numFmtId="0" fontId="96" fillId="0" borderId="0" xfId="62" applyFont="1" applyBorder="1" applyAlignment="1">
      <alignment/>
      <protection/>
    </xf>
    <xf numFmtId="0" fontId="93" fillId="0" borderId="0" xfId="62" applyFont="1" applyBorder="1">
      <alignment/>
      <protection/>
    </xf>
    <xf numFmtId="0" fontId="93" fillId="35" borderId="0" xfId="62" applyFont="1" applyFill="1" applyBorder="1" applyAlignment="1" applyProtection="1">
      <alignment vertical="top" wrapText="1"/>
      <protection locked="0"/>
    </xf>
    <xf numFmtId="0" fontId="17" fillId="0" borderId="0" xfId="62" applyFont="1" applyProtection="1">
      <alignment/>
      <protection hidden="1"/>
    </xf>
    <xf numFmtId="0" fontId="17" fillId="0" borderId="0" xfId="62" applyFont="1" applyBorder="1" applyProtection="1">
      <alignment/>
      <protection hidden="1"/>
    </xf>
    <xf numFmtId="0" fontId="16" fillId="0" borderId="0" xfId="62" applyFont="1" applyAlignment="1" applyProtection="1">
      <alignment vertical="center"/>
      <protection hidden="1"/>
    </xf>
    <xf numFmtId="0" fontId="96" fillId="0" borderId="0" xfId="62" applyFont="1" applyBorder="1" applyAlignment="1">
      <alignment vertical="center"/>
      <protection/>
    </xf>
    <xf numFmtId="0" fontId="16" fillId="0" borderId="0" xfId="62" applyFont="1" applyBorder="1" applyAlignment="1" applyProtection="1" quotePrefix="1">
      <alignment vertical="center"/>
      <protection hidden="1"/>
    </xf>
    <xf numFmtId="0" fontId="16" fillId="0" borderId="0" xfId="62" applyFont="1" applyBorder="1" applyAlignment="1" applyProtection="1" quotePrefix="1">
      <alignment/>
      <protection hidden="1"/>
    </xf>
    <xf numFmtId="0" fontId="16" fillId="0" borderId="15" xfId="62" applyFont="1" applyBorder="1" applyAlignment="1" applyProtection="1">
      <alignment horizontal="center" vertical="center"/>
      <protection hidden="1"/>
    </xf>
    <xf numFmtId="0" fontId="93" fillId="0" borderId="0" xfId="62" applyFont="1" applyFill="1" applyBorder="1" applyAlignment="1" applyProtection="1">
      <alignment vertical="top" wrapText="1"/>
      <protection locked="0"/>
    </xf>
    <xf numFmtId="0" fontId="95" fillId="33" borderId="0" xfId="62" applyFont="1" applyFill="1" applyBorder="1" applyAlignment="1">
      <alignment vertical="center"/>
      <protection/>
    </xf>
    <xf numFmtId="0" fontId="93" fillId="0" borderId="0" xfId="62" applyFont="1" applyFill="1" applyBorder="1">
      <alignment/>
      <protection/>
    </xf>
    <xf numFmtId="0" fontId="93" fillId="0" borderId="0" xfId="62" applyFont="1" applyFill="1" applyBorder="1" applyAlignment="1">
      <alignment horizontal="center" vertical="center"/>
      <protection/>
    </xf>
    <xf numFmtId="0" fontId="94" fillId="0" borderId="0" xfId="62" applyFont="1" applyBorder="1" applyAlignment="1">
      <alignment horizontal="center" vertical="center"/>
      <protection/>
    </xf>
    <xf numFmtId="0" fontId="95" fillId="0" borderId="0" xfId="62" applyFont="1" applyFill="1" applyBorder="1" applyAlignment="1">
      <alignment vertical="center"/>
      <protection/>
    </xf>
    <xf numFmtId="14" fontId="4" fillId="35" borderId="10" xfId="62" applyNumberFormat="1" applyFont="1" applyFill="1" applyBorder="1" applyAlignment="1" applyProtection="1">
      <alignment horizontal="center" vertical="center"/>
      <protection locked="0"/>
    </xf>
    <xf numFmtId="0" fontId="4" fillId="35" borderId="10" xfId="62" applyFont="1" applyFill="1" applyBorder="1" applyAlignment="1" applyProtection="1">
      <alignment horizontal="left" vertical="center"/>
      <protection locked="0"/>
    </xf>
    <xf numFmtId="0" fontId="17" fillId="0" borderId="0" xfId="62" applyFont="1" applyFill="1" applyBorder="1" applyProtection="1">
      <alignment/>
      <protection hidden="1"/>
    </xf>
    <xf numFmtId="0" fontId="18" fillId="0" borderId="0" xfId="62" applyFont="1" applyFill="1" applyBorder="1" applyAlignment="1" applyProtection="1">
      <alignment vertical="center" wrapText="1"/>
      <protection hidden="1"/>
    </xf>
    <xf numFmtId="0" fontId="84" fillId="35" borderId="17" xfId="62" applyFont="1" applyFill="1" applyBorder="1" applyAlignment="1" applyProtection="1">
      <alignment horizontal="left" vertical="top" wrapText="1"/>
      <protection locked="0"/>
    </xf>
    <xf numFmtId="0" fontId="4" fillId="0" borderId="15" xfId="62" applyFont="1" applyBorder="1" applyAlignment="1" applyProtection="1">
      <alignment horizontal="center" vertical="center"/>
      <protection hidden="1"/>
    </xf>
    <xf numFmtId="14" fontId="4" fillId="35" borderId="15" xfId="62" applyNumberFormat="1" applyFont="1" applyFill="1" applyBorder="1" applyAlignment="1" applyProtection="1">
      <alignment horizontal="center" vertical="center"/>
      <protection locked="0"/>
    </xf>
    <xf numFmtId="0" fontId="3" fillId="0" borderId="0" xfId="62" applyFont="1" applyFill="1" applyBorder="1" applyAlignment="1" applyProtection="1">
      <alignment vertical="center" wrapText="1"/>
      <protection hidden="1"/>
    </xf>
    <xf numFmtId="0" fontId="84" fillId="35" borderId="0" xfId="62" applyFont="1" applyFill="1" applyBorder="1" applyAlignment="1" applyProtection="1">
      <alignment vertical="top" wrapText="1"/>
      <protection locked="0"/>
    </xf>
    <xf numFmtId="0" fontId="84" fillId="35" borderId="17" xfId="62" applyFont="1" applyFill="1" applyBorder="1" applyAlignment="1" applyProtection="1">
      <alignment vertical="top" wrapText="1"/>
      <protection locked="0"/>
    </xf>
    <xf numFmtId="0" fontId="81" fillId="36" borderId="15" xfId="62" applyFont="1" applyFill="1" applyBorder="1" applyAlignment="1" applyProtection="1">
      <alignment horizontal="center" vertical="center" wrapText="1"/>
      <protection hidden="1"/>
    </xf>
    <xf numFmtId="0" fontId="19" fillId="0" borderId="0" xfId="62" applyFont="1" applyAlignment="1" applyProtection="1">
      <alignment horizontal="left" vertical="center" indent="1"/>
      <protection hidden="1"/>
    </xf>
    <xf numFmtId="0" fontId="19" fillId="6" borderId="17" xfId="0" applyFont="1" applyFill="1" applyBorder="1" applyAlignment="1" applyProtection="1">
      <alignment vertical="top"/>
      <protection locked="0"/>
    </xf>
    <xf numFmtId="174" fontId="19" fillId="6" borderId="14" xfId="0" applyNumberFormat="1" applyFont="1" applyFill="1" applyBorder="1" applyAlignment="1" applyProtection="1">
      <alignment vertical="center"/>
      <protection locked="0"/>
    </xf>
    <xf numFmtId="175" fontId="19" fillId="0" borderId="14" xfId="0" applyNumberFormat="1" applyFont="1" applyBorder="1" applyAlignment="1" applyProtection="1">
      <alignment horizontal="center" vertical="center"/>
      <protection hidden="1"/>
    </xf>
    <xf numFmtId="0" fontId="97" fillId="0" borderId="14" xfId="62" applyFont="1" applyBorder="1" applyAlignment="1">
      <alignment horizontal="left" vertical="center" indent="1"/>
      <protection/>
    </xf>
    <xf numFmtId="0" fontId="19" fillId="0" borderId="17" xfId="62" applyFont="1" applyBorder="1" applyAlignment="1" applyProtection="1" quotePrefix="1">
      <alignment horizontal="left" vertical="center" indent="1"/>
      <protection hidden="1"/>
    </xf>
    <xf numFmtId="187" fontId="19" fillId="6" borderId="14" xfId="0" applyNumberFormat="1" applyFont="1" applyFill="1" applyBorder="1" applyAlignment="1" applyProtection="1">
      <alignment vertical="center"/>
      <protection locked="0"/>
    </xf>
    <xf numFmtId="0" fontId="98" fillId="0" borderId="0" xfId="62" applyFont="1">
      <alignment/>
      <protection/>
    </xf>
    <xf numFmtId="0" fontId="98" fillId="0" borderId="0" xfId="62" applyFont="1" applyAlignment="1">
      <alignment horizontal="left"/>
      <protection/>
    </xf>
    <xf numFmtId="0" fontId="98" fillId="0" borderId="0" xfId="62" applyFont="1" applyFill="1" applyBorder="1" applyAlignment="1">
      <alignment horizontal="left"/>
      <protection/>
    </xf>
    <xf numFmtId="0" fontId="99" fillId="0" borderId="0" xfId="62" applyFont="1" applyFill="1" applyBorder="1" applyAlignment="1">
      <alignment horizontal="center"/>
      <protection/>
    </xf>
    <xf numFmtId="0" fontId="84" fillId="35" borderId="17" xfId="62" applyFont="1" applyFill="1" applyBorder="1" applyAlignment="1" applyProtection="1">
      <alignment horizontal="left" vertical="top" wrapText="1"/>
      <protection locked="0"/>
    </xf>
    <xf numFmtId="0" fontId="81" fillId="0" borderId="0" xfId="62" applyFont="1" applyBorder="1" applyAlignment="1">
      <alignment horizontal="center" vertical="center" wrapText="1"/>
      <protection/>
    </xf>
    <xf numFmtId="0" fontId="20" fillId="0" borderId="10" xfId="62" applyFont="1" applyBorder="1" applyAlignment="1" applyProtection="1">
      <alignment vertical="center"/>
      <protection hidden="1"/>
    </xf>
    <xf numFmtId="0" fontId="19" fillId="0" borderId="31" xfId="62" applyFont="1" applyBorder="1" applyAlignment="1" applyProtection="1">
      <alignment vertical="center"/>
      <protection hidden="1"/>
    </xf>
    <xf numFmtId="14" fontId="19" fillId="35" borderId="15" xfId="62" applyNumberFormat="1" applyFont="1" applyFill="1" applyBorder="1" applyAlignment="1" applyProtection="1">
      <alignment vertical="center"/>
      <protection locked="0"/>
    </xf>
    <xf numFmtId="0" fontId="19" fillId="35" borderId="15" xfId="62" applyFont="1" applyFill="1" applyBorder="1" applyAlignment="1" applyProtection="1">
      <alignment vertical="center"/>
      <protection locked="0"/>
    </xf>
    <xf numFmtId="0" fontId="64" fillId="0" borderId="0" xfId="62" applyFont="1">
      <alignment/>
      <protection/>
    </xf>
    <xf numFmtId="0" fontId="64" fillId="0" borderId="0" xfId="62" applyFont="1" applyFill="1">
      <alignment/>
      <protection/>
    </xf>
    <xf numFmtId="0" fontId="64" fillId="0" borderId="0" xfId="62" applyFont="1" applyFill="1" applyBorder="1">
      <alignment/>
      <protection/>
    </xf>
    <xf numFmtId="0" fontId="84" fillId="0" borderId="20" xfId="62" applyFont="1" applyFill="1" applyBorder="1" applyAlignment="1">
      <alignment vertical="top" wrapText="1"/>
      <protection/>
    </xf>
    <xf numFmtId="0" fontId="84" fillId="0" borderId="0" xfId="62" applyFont="1" applyFill="1" applyBorder="1" applyAlignment="1">
      <alignment vertical="top" wrapText="1"/>
      <protection/>
    </xf>
    <xf numFmtId="43" fontId="2" fillId="0" borderId="0" xfId="42" applyFont="1" applyFill="1" applyBorder="1" applyAlignment="1">
      <alignment/>
    </xf>
    <xf numFmtId="0" fontId="64" fillId="0" borderId="0" xfId="62" applyFont="1" applyAlignment="1">
      <alignment vertical="center"/>
      <protection/>
    </xf>
    <xf numFmtId="0" fontId="64" fillId="0" borderId="0" xfId="62" applyFont="1" applyFill="1" applyBorder="1" applyAlignment="1">
      <alignment vertical="center"/>
      <protection/>
    </xf>
    <xf numFmtId="43" fontId="64" fillId="0" borderId="0" xfId="42" applyFont="1" applyFill="1" applyBorder="1" applyAlignment="1">
      <alignment horizontal="right"/>
    </xf>
    <xf numFmtId="0" fontId="64" fillId="0" borderId="0" xfId="62" applyFont="1" applyAlignment="1">
      <alignment horizontal="left" vertical="top"/>
      <protection/>
    </xf>
    <xf numFmtId="0" fontId="64" fillId="0" borderId="0" xfId="62" applyFont="1" applyAlignment="1">
      <alignment vertical="top"/>
      <protection/>
    </xf>
    <xf numFmtId="0" fontId="4" fillId="0" borderId="11" xfId="62" applyFont="1" applyFill="1" applyBorder="1" applyAlignment="1">
      <alignment vertical="center"/>
      <protection/>
    </xf>
    <xf numFmtId="0" fontId="2" fillId="0" borderId="12" xfId="62" applyFont="1" applyFill="1" applyBorder="1" applyAlignment="1">
      <alignment vertical="center"/>
      <protection/>
    </xf>
    <xf numFmtId="0" fontId="84" fillId="0" borderId="0" xfId="62" applyFont="1" applyFill="1" applyBorder="1" applyAlignment="1">
      <alignment vertical="center"/>
      <protection/>
    </xf>
    <xf numFmtId="0" fontId="84" fillId="0" borderId="12" xfId="62" applyFont="1" applyFill="1" applyBorder="1" applyAlignment="1">
      <alignment vertical="center"/>
      <protection/>
    </xf>
    <xf numFmtId="0" fontId="84" fillId="0" borderId="32" xfId="62" applyFont="1" applyFill="1" applyBorder="1" applyAlignment="1">
      <alignment vertical="center"/>
      <protection/>
    </xf>
    <xf numFmtId="0" fontId="4" fillId="0" borderId="13" xfId="62" applyFont="1" applyFill="1" applyBorder="1" applyAlignment="1">
      <alignment vertical="center"/>
      <protection/>
    </xf>
    <xf numFmtId="0" fontId="2" fillId="0" borderId="0" xfId="62" applyFont="1" applyFill="1" applyBorder="1" applyAlignment="1">
      <alignment vertical="center"/>
      <protection/>
    </xf>
    <xf numFmtId="0" fontId="84" fillId="0" borderId="33" xfId="62" applyFont="1" applyFill="1" applyBorder="1" applyAlignment="1">
      <alignment vertical="center"/>
      <protection/>
    </xf>
    <xf numFmtId="0" fontId="82" fillId="33" borderId="14" xfId="62" applyFont="1" applyFill="1" applyBorder="1" applyAlignment="1">
      <alignment vertical="center"/>
      <protection/>
    </xf>
    <xf numFmtId="0" fontId="83" fillId="33" borderId="32" xfId="62" applyFont="1" applyFill="1" applyBorder="1" applyAlignment="1">
      <alignment vertical="center"/>
      <protection/>
    </xf>
    <xf numFmtId="0" fontId="84" fillId="0" borderId="11" xfId="62" applyFont="1" applyFill="1" applyBorder="1" applyProtection="1">
      <alignment/>
      <protection hidden="1"/>
    </xf>
    <xf numFmtId="0" fontId="84" fillId="0" borderId="12" xfId="62" applyFont="1" applyFill="1" applyBorder="1" applyProtection="1">
      <alignment/>
      <protection hidden="1"/>
    </xf>
    <xf numFmtId="0" fontId="84" fillId="6" borderId="32" xfId="62" applyFont="1" applyFill="1" applyBorder="1" applyAlignment="1" applyProtection="1">
      <alignment vertical="top" wrapText="1"/>
      <protection/>
    </xf>
    <xf numFmtId="0" fontId="84" fillId="35" borderId="34" xfId="62" applyFont="1" applyFill="1" applyBorder="1" applyAlignment="1" applyProtection="1">
      <alignment vertical="top" wrapText="1"/>
      <protection locked="0"/>
    </xf>
    <xf numFmtId="0" fontId="84" fillId="35" borderId="35" xfId="62" applyFont="1" applyFill="1" applyBorder="1" applyAlignment="1" applyProtection="1">
      <alignment vertical="top" wrapText="1"/>
      <protection locked="0"/>
    </xf>
    <xf numFmtId="0" fontId="84" fillId="35" borderId="10" xfId="62" applyFont="1" applyFill="1" applyBorder="1" applyAlignment="1" applyProtection="1">
      <alignment vertical="top" wrapText="1"/>
      <protection locked="0"/>
    </xf>
    <xf numFmtId="0" fontId="84" fillId="35" borderId="14" xfId="62" applyFont="1" applyFill="1" applyBorder="1" applyAlignment="1" applyProtection="1">
      <alignment vertical="top" wrapText="1"/>
      <protection locked="0"/>
    </xf>
    <xf numFmtId="0" fontId="84" fillId="35" borderId="31" xfId="62" applyFont="1" applyFill="1" applyBorder="1" applyAlignment="1" applyProtection="1">
      <alignment vertical="top" wrapText="1"/>
      <protection locked="0"/>
    </xf>
    <xf numFmtId="0" fontId="84" fillId="35" borderId="35" xfId="62" applyFont="1" applyFill="1" applyBorder="1" applyAlignment="1" applyProtection="1">
      <alignment horizontal="left" vertical="top" wrapText="1"/>
      <protection locked="0"/>
    </xf>
    <xf numFmtId="0" fontId="84" fillId="0" borderId="15" xfId="62" applyFont="1" applyFill="1" applyBorder="1" applyAlignment="1" applyProtection="1">
      <alignment vertical="top" wrapText="1"/>
      <protection hidden="1"/>
    </xf>
    <xf numFmtId="0" fontId="84" fillId="0" borderId="12" xfId="62" applyFont="1" applyFill="1" applyBorder="1" applyAlignment="1" applyProtection="1">
      <alignment horizontal="center" vertical="top" wrapText="1"/>
      <protection hidden="1"/>
    </xf>
    <xf numFmtId="0" fontId="84" fillId="0" borderId="12" xfId="62" applyFont="1" applyFill="1" applyBorder="1" applyAlignment="1" applyProtection="1">
      <alignment vertical="top" wrapText="1"/>
      <protection hidden="1"/>
    </xf>
    <xf numFmtId="0" fontId="84" fillId="0" borderId="32" xfId="62" applyFont="1" applyFill="1" applyBorder="1" applyAlignment="1" applyProtection="1">
      <alignment vertical="top" wrapText="1"/>
      <protection hidden="1"/>
    </xf>
    <xf numFmtId="178" fontId="84" fillId="35" borderId="15" xfId="67" applyNumberFormat="1" applyFont="1" applyFill="1" applyBorder="1" applyAlignment="1" applyProtection="1">
      <alignment horizontal="center" vertical="center" wrapText="1"/>
      <protection locked="0"/>
    </xf>
    <xf numFmtId="9" fontId="81" fillId="0" borderId="20" xfId="67" applyFont="1" applyFill="1" applyBorder="1" applyAlignment="1">
      <alignment horizontal="center" vertical="center"/>
    </xf>
    <xf numFmtId="9" fontId="81" fillId="0" borderId="0" xfId="68" applyNumberFormat="1" applyFont="1" applyFill="1" applyBorder="1" applyAlignment="1">
      <alignment horizontal="center" vertical="center"/>
    </xf>
    <xf numFmtId="9" fontId="81" fillId="0" borderId="23" xfId="67" applyFont="1" applyFill="1" applyBorder="1" applyAlignment="1">
      <alignment horizontal="center" vertical="center"/>
    </xf>
    <xf numFmtId="9" fontId="81" fillId="0" borderId="24" xfId="68" applyNumberFormat="1" applyFont="1" applyFill="1" applyBorder="1" applyAlignment="1">
      <alignment horizontal="center" vertical="center"/>
    </xf>
    <xf numFmtId="10" fontId="81" fillId="0" borderId="0" xfId="68" applyNumberFormat="1" applyFont="1" applyFill="1" applyBorder="1" applyAlignment="1" applyProtection="1">
      <alignment vertical="center"/>
      <protection locked="0"/>
    </xf>
    <xf numFmtId="180" fontId="21" fillId="0" borderId="0" xfId="47" applyNumberFormat="1" applyFont="1" applyFill="1" applyBorder="1" applyAlignment="1" applyProtection="1">
      <alignment horizontal="left" vertical="center"/>
      <protection hidden="1"/>
    </xf>
    <xf numFmtId="0" fontId="64" fillId="0" borderId="0" xfId="62" applyFont="1" applyAlignment="1">
      <alignment horizontal="center" vertical="center"/>
      <protection/>
    </xf>
    <xf numFmtId="0" fontId="81" fillId="0" borderId="0" xfId="62" applyFont="1" applyFill="1" applyAlignment="1">
      <alignment horizontal="left" vertical="center"/>
      <protection/>
    </xf>
    <xf numFmtId="0" fontId="81" fillId="0" borderId="0" xfId="62" applyFont="1" applyAlignment="1">
      <alignment horizontal="center" vertical="top"/>
      <protection/>
    </xf>
    <xf numFmtId="0" fontId="94" fillId="0" borderId="0" xfId="62" applyFont="1" applyFill="1">
      <alignment/>
      <protection/>
    </xf>
    <xf numFmtId="0" fontId="19" fillId="0" borderId="0" xfId="62" applyFont="1" applyFill="1" applyAlignment="1" applyProtection="1">
      <alignment horizontal="left" vertical="center" indent="1"/>
      <protection hidden="1"/>
    </xf>
    <xf numFmtId="0" fontId="16" fillId="0" borderId="0" xfId="62" applyFont="1" applyFill="1" applyAlignment="1" applyProtection="1">
      <alignment vertical="center"/>
      <protection hidden="1"/>
    </xf>
    <xf numFmtId="0" fontId="96" fillId="0" borderId="0" xfId="62" applyFont="1" applyFill="1" applyBorder="1" applyAlignment="1">
      <alignment vertical="center"/>
      <protection/>
    </xf>
    <xf numFmtId="0" fontId="16" fillId="0" borderId="0" xfId="62" applyFont="1" applyFill="1" applyBorder="1" applyAlignment="1" applyProtection="1" quotePrefix="1">
      <alignment vertical="center"/>
      <protection hidden="1"/>
    </xf>
    <xf numFmtId="0" fontId="81" fillId="0" borderId="19" xfId="62" applyFont="1" applyFill="1" applyBorder="1" applyAlignment="1" applyProtection="1">
      <alignment horizontal="center" vertical="center"/>
      <protection hidden="1"/>
    </xf>
    <xf numFmtId="10" fontId="81" fillId="0" borderId="27" xfId="68" applyNumberFormat="1" applyFont="1" applyFill="1" applyBorder="1" applyAlignment="1" applyProtection="1">
      <alignment horizontal="center" vertical="center"/>
      <protection hidden="1"/>
    </xf>
    <xf numFmtId="10" fontId="81" fillId="0" borderId="36" xfId="68" applyNumberFormat="1" applyFont="1" applyFill="1" applyBorder="1" applyAlignment="1" applyProtection="1">
      <alignment horizontal="center" vertical="center"/>
      <protection hidden="1"/>
    </xf>
    <xf numFmtId="43" fontId="81" fillId="0" borderId="27" xfId="42" applyFont="1" applyFill="1" applyBorder="1" applyAlignment="1" applyProtection="1">
      <alignment vertical="center"/>
      <protection hidden="1"/>
    </xf>
    <xf numFmtId="10" fontId="81" fillId="0" borderId="22" xfId="68" applyNumberFormat="1" applyFont="1" applyFill="1" applyBorder="1" applyAlignment="1" applyProtection="1">
      <alignment horizontal="center" vertical="center"/>
      <protection hidden="1"/>
    </xf>
    <xf numFmtId="10" fontId="81" fillId="0" borderId="37" xfId="68" applyNumberFormat="1" applyFont="1" applyFill="1" applyBorder="1" applyAlignment="1" applyProtection="1">
      <alignment horizontal="center" vertical="center"/>
      <protection hidden="1"/>
    </xf>
    <xf numFmtId="43" fontId="81" fillId="0" borderId="22" xfId="42" applyFont="1" applyFill="1" applyBorder="1" applyAlignment="1" applyProtection="1">
      <alignment vertical="center"/>
      <protection hidden="1"/>
    </xf>
    <xf numFmtId="10" fontId="81" fillId="0" borderId="25" xfId="68" applyNumberFormat="1" applyFont="1" applyFill="1" applyBorder="1" applyAlignment="1" applyProtection="1">
      <alignment horizontal="center" vertical="center"/>
      <protection hidden="1"/>
    </xf>
    <xf numFmtId="10" fontId="81" fillId="0" borderId="38" xfId="68" applyNumberFormat="1" applyFont="1" applyFill="1" applyBorder="1" applyAlignment="1" applyProtection="1">
      <alignment horizontal="center" vertical="center"/>
      <protection hidden="1"/>
    </xf>
    <xf numFmtId="43" fontId="81" fillId="0" borderId="25" xfId="42" applyFont="1" applyFill="1" applyBorder="1" applyAlignment="1" applyProtection="1">
      <alignment vertical="center"/>
      <protection hidden="1"/>
    </xf>
    <xf numFmtId="0" fontId="89" fillId="0" borderId="0" xfId="62" applyFont="1" applyFill="1" applyBorder="1" applyAlignment="1">
      <alignment vertical="top" wrapText="1"/>
      <protection/>
    </xf>
    <xf numFmtId="0" fontId="81" fillId="38" borderId="15" xfId="62" applyFont="1" applyFill="1" applyBorder="1" applyAlignment="1" applyProtection="1">
      <alignment horizontal="center" vertical="center" wrapText="1"/>
      <protection hidden="1"/>
    </xf>
    <xf numFmtId="9" fontId="4" fillId="38" borderId="15" xfId="62" applyNumberFormat="1" applyFont="1" applyFill="1" applyBorder="1" applyAlignment="1" applyProtection="1">
      <alignment horizontal="center" vertical="center" wrapText="1"/>
      <protection hidden="1"/>
    </xf>
    <xf numFmtId="0" fontId="19" fillId="38" borderId="17" xfId="0" applyFont="1" applyFill="1" applyBorder="1" applyAlignment="1" applyProtection="1">
      <alignment vertical="top"/>
      <protection locked="0"/>
    </xf>
    <xf numFmtId="174" fontId="19" fillId="38" borderId="14" xfId="0" applyNumberFormat="1" applyFont="1" applyFill="1" applyBorder="1" applyAlignment="1" applyProtection="1">
      <alignment vertical="center"/>
      <protection locked="0"/>
    </xf>
    <xf numFmtId="175" fontId="19" fillId="38" borderId="14" xfId="0" applyNumberFormat="1" applyFont="1" applyFill="1" applyBorder="1" applyAlignment="1" applyProtection="1">
      <alignment horizontal="center" vertical="center"/>
      <protection hidden="1"/>
    </xf>
    <xf numFmtId="0" fontId="97" fillId="38" borderId="14" xfId="62" applyFont="1" applyFill="1" applyBorder="1" applyAlignment="1">
      <alignment horizontal="left" vertical="center" indent="1"/>
      <protection/>
    </xf>
    <xf numFmtId="0" fontId="19" fillId="38" borderId="17" xfId="62" applyFont="1" applyFill="1" applyBorder="1" applyAlignment="1" applyProtection="1" quotePrefix="1">
      <alignment horizontal="left" vertical="center" indent="1"/>
      <protection hidden="1"/>
    </xf>
    <xf numFmtId="178" fontId="81" fillId="38" borderId="29" xfId="67" applyNumberFormat="1" applyFont="1" applyFill="1" applyBorder="1" applyAlignment="1" applyProtection="1">
      <alignment horizontal="center" vertical="center"/>
      <protection hidden="1"/>
    </xf>
    <xf numFmtId="0" fontId="81" fillId="38" borderId="0" xfId="62" applyFont="1" applyFill="1" applyAlignment="1" applyProtection="1">
      <alignment horizontal="center"/>
      <protection/>
    </xf>
    <xf numFmtId="43" fontId="4" fillId="39" borderId="17" xfId="42" applyFont="1" applyFill="1" applyBorder="1" applyAlignment="1" applyProtection="1">
      <alignment horizontal="center" vertical="center"/>
      <protection locked="0"/>
    </xf>
    <xf numFmtId="177" fontId="4" fillId="39" borderId="26" xfId="47" applyNumberFormat="1" applyFont="1" applyFill="1" applyBorder="1" applyAlignment="1" applyProtection="1">
      <alignment vertical="center"/>
      <protection locked="0"/>
    </xf>
    <xf numFmtId="43" fontId="4" fillId="39" borderId="26" xfId="42" applyFont="1" applyFill="1" applyBorder="1" applyAlignment="1" applyProtection="1">
      <alignment vertical="center"/>
      <protection locked="0"/>
    </xf>
    <xf numFmtId="0" fontId="84" fillId="39" borderId="0" xfId="62" applyFont="1" applyFill="1" applyAlignment="1" applyProtection="1">
      <alignment horizontal="center"/>
      <protection/>
    </xf>
    <xf numFmtId="43" fontId="4" fillId="39" borderId="26" xfId="42" applyFont="1" applyFill="1" applyBorder="1" applyAlignment="1" applyProtection="1">
      <alignment horizontal="center" vertical="center"/>
      <protection locked="0"/>
    </xf>
    <xf numFmtId="0" fontId="100" fillId="0" borderId="0" xfId="62" applyFont="1" applyAlignment="1">
      <alignment vertical="center"/>
      <protection/>
    </xf>
    <xf numFmtId="10" fontId="101" fillId="0" borderId="37" xfId="68" applyNumberFormat="1" applyFont="1" applyFill="1" applyBorder="1" applyAlignment="1" applyProtection="1">
      <alignment horizontal="center" vertical="center"/>
      <protection hidden="1"/>
    </xf>
    <xf numFmtId="10" fontId="101" fillId="0" borderId="22" xfId="68" applyNumberFormat="1" applyFont="1" applyFill="1" applyBorder="1" applyAlignment="1" applyProtection="1">
      <alignment horizontal="center" vertical="center"/>
      <protection hidden="1"/>
    </xf>
    <xf numFmtId="0" fontId="22" fillId="0" borderId="0" xfId="62" applyFont="1" applyFill="1" applyAlignment="1">
      <alignment vertical="center"/>
      <protection/>
    </xf>
    <xf numFmtId="43" fontId="101" fillId="0" borderId="22" xfId="42" applyFont="1" applyFill="1" applyBorder="1" applyAlignment="1" applyProtection="1">
      <alignment vertical="center"/>
      <protection hidden="1"/>
    </xf>
    <xf numFmtId="0" fontId="102" fillId="0" borderId="0" xfId="62" applyFont="1">
      <alignment/>
      <protection/>
    </xf>
    <xf numFmtId="0" fontId="101" fillId="0" borderId="20" xfId="62" applyFont="1" applyFill="1" applyBorder="1" applyAlignment="1">
      <alignment horizontal="center" vertical="center" wrapText="1"/>
      <protection/>
    </xf>
    <xf numFmtId="0" fontId="101" fillId="0" borderId="39" xfId="62" applyFont="1" applyFill="1" applyBorder="1" applyAlignment="1">
      <alignment horizontal="center" vertical="center" wrapText="1"/>
      <protection/>
    </xf>
    <xf numFmtId="0" fontId="81" fillId="0" borderId="20" xfId="62" applyFont="1" applyFill="1" applyBorder="1" applyAlignment="1">
      <alignment horizontal="center" vertical="center" wrapText="1"/>
      <protection/>
    </xf>
    <xf numFmtId="0" fontId="81" fillId="0" borderId="39" xfId="62" applyFont="1" applyFill="1" applyBorder="1" applyAlignment="1">
      <alignment horizontal="center" vertical="center" wrapText="1"/>
      <protection/>
    </xf>
    <xf numFmtId="0" fontId="81" fillId="0" borderId="23" xfId="62" applyFont="1" applyFill="1" applyBorder="1" applyAlignment="1">
      <alignment horizontal="center" vertical="center" wrapText="1"/>
      <protection/>
    </xf>
    <xf numFmtId="0" fontId="81" fillId="0" borderId="40" xfId="62" applyFont="1" applyFill="1" applyBorder="1" applyAlignment="1">
      <alignment horizontal="center" vertical="center" wrapText="1"/>
      <protection/>
    </xf>
    <xf numFmtId="177" fontId="81" fillId="0" borderId="19" xfId="49" applyNumberFormat="1" applyFont="1" applyFill="1" applyBorder="1" applyAlignment="1" applyProtection="1">
      <alignment horizontal="center" vertical="center" wrapText="1"/>
      <protection hidden="1"/>
    </xf>
    <xf numFmtId="177" fontId="81" fillId="0" borderId="41" xfId="49" applyNumberFormat="1" applyFont="1" applyFill="1" applyBorder="1" applyAlignment="1" applyProtection="1">
      <alignment horizontal="center" vertical="center" wrapText="1"/>
      <protection hidden="1"/>
    </xf>
    <xf numFmtId="10" fontId="81" fillId="0" borderId="19" xfId="68" applyNumberFormat="1" applyFont="1" applyFill="1" applyBorder="1" applyAlignment="1">
      <alignment horizontal="center" vertical="center"/>
    </xf>
    <xf numFmtId="10" fontId="81" fillId="0" borderId="42" xfId="68" applyNumberFormat="1" applyFont="1" applyFill="1" applyBorder="1" applyAlignment="1">
      <alignment horizontal="center" vertical="center"/>
    </xf>
    <xf numFmtId="10" fontId="81" fillId="0" borderId="41" xfId="68" applyNumberFormat="1" applyFont="1" applyFill="1" applyBorder="1" applyAlignment="1">
      <alignment horizontal="center" vertical="center"/>
    </xf>
    <xf numFmtId="0" fontId="81" fillId="0" borderId="19" xfId="62" applyFont="1" applyFill="1" applyBorder="1" applyAlignment="1" applyProtection="1">
      <alignment horizontal="center" vertical="center"/>
      <protection hidden="1"/>
    </xf>
    <xf numFmtId="0" fontId="81" fillId="0" borderId="41" xfId="62" applyFont="1" applyFill="1" applyBorder="1" applyAlignment="1" applyProtection="1">
      <alignment horizontal="center" vertical="center"/>
      <protection hidden="1"/>
    </xf>
    <xf numFmtId="0" fontId="81" fillId="0" borderId="19" xfId="62" applyFont="1" applyFill="1" applyBorder="1" applyAlignment="1">
      <alignment horizontal="center" vertical="center" wrapText="1"/>
      <protection/>
    </xf>
    <xf numFmtId="0" fontId="81" fillId="0" borderId="41" xfId="62" applyFont="1" applyFill="1" applyBorder="1" applyAlignment="1">
      <alignment horizontal="center" vertical="center" wrapText="1"/>
      <protection/>
    </xf>
    <xf numFmtId="0" fontId="81" fillId="0" borderId="43" xfId="62" applyFont="1" applyFill="1" applyBorder="1" applyAlignment="1">
      <alignment horizontal="center" vertical="center" wrapText="1"/>
      <protection/>
    </xf>
    <xf numFmtId="0" fontId="81" fillId="0" borderId="44" xfId="62" applyFont="1" applyFill="1" applyBorder="1" applyAlignment="1">
      <alignment horizontal="center" vertical="center" wrapText="1"/>
      <protection/>
    </xf>
    <xf numFmtId="0" fontId="84" fillId="35" borderId="0" xfId="62" applyFont="1" applyFill="1" applyBorder="1" applyAlignment="1" applyProtection="1">
      <alignment horizontal="center" vertical="top" wrapText="1"/>
      <protection locked="0"/>
    </xf>
    <xf numFmtId="0" fontId="84" fillId="35" borderId="17" xfId="62" applyFont="1" applyFill="1" applyBorder="1" applyAlignment="1" applyProtection="1">
      <alignment horizontal="center" vertical="top" wrapText="1"/>
      <protection locked="0"/>
    </xf>
    <xf numFmtId="0" fontId="84" fillId="0" borderId="0" xfId="62" applyFont="1" applyFill="1" applyBorder="1" applyAlignment="1" applyProtection="1">
      <alignment horizontal="center" vertical="top" wrapText="1"/>
      <protection locked="0"/>
    </xf>
    <xf numFmtId="0" fontId="84" fillId="0" borderId="17" xfId="62" applyFont="1" applyFill="1" applyBorder="1" applyAlignment="1" applyProtection="1">
      <alignment horizontal="center" vertical="top" wrapText="1"/>
      <protection locked="0"/>
    </xf>
    <xf numFmtId="0" fontId="81" fillId="0" borderId="0" xfId="62" applyFont="1" applyBorder="1" applyAlignment="1">
      <alignment horizontal="center" vertical="center" wrapText="1"/>
      <protection/>
    </xf>
    <xf numFmtId="9" fontId="81" fillId="35" borderId="0" xfId="68" applyFont="1" applyFill="1" applyBorder="1" applyAlignment="1" applyProtection="1">
      <alignment horizontal="center" vertical="center"/>
      <protection locked="0"/>
    </xf>
    <xf numFmtId="0" fontId="84" fillId="39" borderId="0" xfId="62" applyFont="1" applyFill="1" applyAlignment="1" applyProtection="1">
      <alignment horizontal="center"/>
      <protection/>
    </xf>
    <xf numFmtId="0" fontId="84" fillId="35" borderId="15" xfId="62" applyFont="1" applyFill="1" applyBorder="1" applyAlignment="1" applyProtection="1" quotePrefix="1">
      <alignment horizontal="left" vertical="top" wrapText="1"/>
      <protection locked="0"/>
    </xf>
    <xf numFmtId="0" fontId="4" fillId="40" borderId="0" xfId="62" applyFont="1" applyFill="1" applyAlignment="1" applyProtection="1">
      <alignment horizontal="center" vertical="center" wrapText="1"/>
      <protection hidden="1"/>
    </xf>
    <xf numFmtId="0" fontId="84" fillId="0" borderId="10" xfId="62" applyFont="1" applyFill="1" applyBorder="1" applyAlignment="1">
      <alignment horizontal="left" vertical="top" wrapText="1"/>
      <protection/>
    </xf>
    <xf numFmtId="0" fontId="84" fillId="0" borderId="14" xfId="62" applyFont="1" applyFill="1" applyBorder="1" applyAlignment="1">
      <alignment horizontal="left" vertical="top" wrapText="1"/>
      <protection/>
    </xf>
    <xf numFmtId="0" fontId="84" fillId="0" borderId="31" xfId="62" applyFont="1" applyFill="1" applyBorder="1" applyAlignment="1">
      <alignment horizontal="left" vertical="top" wrapText="1"/>
      <protection/>
    </xf>
    <xf numFmtId="0" fontId="84" fillId="0" borderId="34" xfId="62" applyFont="1" applyFill="1" applyBorder="1" applyAlignment="1">
      <alignment horizontal="left" vertical="top" wrapText="1"/>
      <protection/>
    </xf>
    <xf numFmtId="0" fontId="84" fillId="0" borderId="17" xfId="62" applyFont="1" applyFill="1" applyBorder="1" applyAlignment="1">
      <alignment horizontal="left" vertical="top" wrapText="1"/>
      <protection/>
    </xf>
    <xf numFmtId="0" fontId="84" fillId="0" borderId="35" xfId="62" applyFont="1" applyFill="1" applyBorder="1" applyAlignment="1">
      <alignment horizontal="left" vertical="top" wrapText="1"/>
      <protection/>
    </xf>
    <xf numFmtId="0" fontId="81" fillId="35" borderId="19" xfId="62" applyFont="1" applyFill="1" applyBorder="1" applyAlignment="1" applyProtection="1">
      <alignment horizontal="center" vertical="center"/>
      <protection locked="0"/>
    </xf>
    <xf numFmtId="0" fontId="81" fillId="35" borderId="42" xfId="62" applyFont="1" applyFill="1" applyBorder="1" applyAlignment="1" applyProtection="1">
      <alignment horizontal="center" vertical="center"/>
      <protection locked="0"/>
    </xf>
    <xf numFmtId="0" fontId="81" fillId="35" borderId="41" xfId="62" applyFont="1" applyFill="1" applyBorder="1" applyAlignment="1" applyProtection="1">
      <alignment horizontal="center" vertical="center"/>
      <protection locked="0"/>
    </xf>
    <xf numFmtId="0" fontId="81" fillId="35" borderId="24" xfId="62" applyFont="1" applyFill="1" applyBorder="1" applyAlignment="1" applyProtection="1">
      <alignment horizontal="center" wrapText="1"/>
      <protection locked="0"/>
    </xf>
    <xf numFmtId="43" fontId="81" fillId="35" borderId="19" xfId="42" applyFont="1" applyFill="1" applyBorder="1" applyAlignment="1" applyProtection="1">
      <alignment horizontal="center" vertical="center" wrapText="1"/>
      <protection locked="0"/>
    </xf>
    <xf numFmtId="43" fontId="81" fillId="35" borderId="41" xfId="42" applyFont="1" applyFill="1" applyBorder="1" applyAlignment="1" applyProtection="1">
      <alignment horizontal="center" vertical="center" wrapText="1"/>
      <protection locked="0"/>
    </xf>
    <xf numFmtId="0" fontId="98" fillId="0" borderId="0" xfId="62" applyFont="1" applyFill="1" applyBorder="1" applyAlignment="1" applyProtection="1">
      <alignment horizontal="left" vertical="top" wrapText="1"/>
      <protection locked="0"/>
    </xf>
    <xf numFmtId="0" fontId="98" fillId="0" borderId="17" xfId="62" applyFont="1" applyFill="1" applyBorder="1" applyAlignment="1" applyProtection="1">
      <alignment horizontal="left" vertical="top" wrapText="1"/>
      <protection locked="0"/>
    </xf>
    <xf numFmtId="0" fontId="84" fillId="35" borderId="0" xfId="62" applyFont="1" applyFill="1" applyBorder="1" applyAlignment="1" applyProtection="1">
      <alignment horizontal="left" vertical="top" wrapText="1"/>
      <protection locked="0"/>
    </xf>
    <xf numFmtId="0" fontId="84" fillId="35" borderId="17" xfId="62" applyFont="1" applyFill="1" applyBorder="1" applyAlignment="1" applyProtection="1">
      <alignment horizontal="left" vertical="top" wrapText="1"/>
      <protection locked="0"/>
    </xf>
    <xf numFmtId="0" fontId="81" fillId="36" borderId="0" xfId="62" applyFont="1" applyFill="1" applyAlignment="1" applyProtection="1">
      <alignment horizontal="center"/>
      <protection/>
    </xf>
    <xf numFmtId="0" fontId="8" fillId="40" borderId="0" xfId="62" applyFont="1" applyFill="1" applyAlignment="1" applyProtection="1">
      <alignment horizontal="center" vertical="center" wrapText="1"/>
      <protection hidden="1"/>
    </xf>
    <xf numFmtId="10" fontId="81" fillId="36" borderId="22" xfId="68" applyNumberFormat="1" applyFont="1" applyFill="1" applyBorder="1" applyAlignment="1" applyProtection="1">
      <alignment horizontal="center" vertical="center"/>
      <protection hidden="1"/>
    </xf>
    <xf numFmtId="10" fontId="81" fillId="36" borderId="37" xfId="68" applyNumberFormat="1" applyFont="1" applyFill="1" applyBorder="1" applyAlignment="1" applyProtection="1">
      <alignment horizontal="center" vertical="center"/>
      <protection hidden="1"/>
    </xf>
    <xf numFmtId="10" fontId="81" fillId="36" borderId="25" xfId="68" applyNumberFormat="1" applyFont="1" applyFill="1" applyBorder="1" applyAlignment="1" applyProtection="1">
      <alignment horizontal="center" vertical="center"/>
      <protection hidden="1"/>
    </xf>
    <xf numFmtId="10" fontId="81" fillId="36" borderId="38" xfId="68" applyNumberFormat="1" applyFont="1" applyFill="1" applyBorder="1" applyAlignment="1" applyProtection="1">
      <alignment horizontal="center" vertical="center"/>
      <protection hidden="1"/>
    </xf>
    <xf numFmtId="0" fontId="84" fillId="35" borderId="10" xfId="62" applyFont="1" applyFill="1" applyBorder="1" applyAlignment="1" applyProtection="1">
      <alignment horizontal="left" vertical="top" wrapText="1"/>
      <protection locked="0"/>
    </xf>
    <xf numFmtId="0" fontId="84" fillId="35" borderId="14" xfId="62" applyFont="1" applyFill="1" applyBorder="1" applyAlignment="1" applyProtection="1">
      <alignment horizontal="left" vertical="top" wrapText="1"/>
      <protection locked="0"/>
    </xf>
    <xf numFmtId="0" fontId="84" fillId="35" borderId="31" xfId="62" applyFont="1" applyFill="1" applyBorder="1" applyAlignment="1" applyProtection="1">
      <alignment horizontal="left" vertical="top" wrapText="1"/>
      <protection locked="0"/>
    </xf>
    <xf numFmtId="10" fontId="81" fillId="34" borderId="19" xfId="68" applyNumberFormat="1" applyFont="1" applyFill="1" applyBorder="1" applyAlignment="1">
      <alignment horizontal="center" vertical="center"/>
    </xf>
    <xf numFmtId="10" fontId="81" fillId="34" borderId="42" xfId="68" applyNumberFormat="1" applyFont="1" applyFill="1" applyBorder="1" applyAlignment="1">
      <alignment horizontal="center" vertical="center"/>
    </xf>
    <xf numFmtId="10" fontId="81" fillId="34" borderId="41" xfId="68" applyNumberFormat="1" applyFont="1" applyFill="1" applyBorder="1" applyAlignment="1">
      <alignment horizontal="center" vertical="center"/>
    </xf>
    <xf numFmtId="0" fontId="81" fillId="36" borderId="19" xfId="62" applyFont="1" applyFill="1" applyBorder="1" applyAlignment="1" applyProtection="1">
      <alignment horizontal="center" vertical="center"/>
      <protection hidden="1"/>
    </xf>
    <xf numFmtId="0" fontId="81" fillId="36" borderId="41" xfId="62" applyFont="1" applyFill="1" applyBorder="1" applyAlignment="1" applyProtection="1">
      <alignment horizontal="center" vertical="center"/>
      <protection hidden="1"/>
    </xf>
    <xf numFmtId="0" fontId="84" fillId="34" borderId="10" xfId="62" applyFont="1" applyFill="1" applyBorder="1" applyAlignment="1">
      <alignment horizontal="left" vertical="top" wrapText="1"/>
      <protection/>
    </xf>
    <xf numFmtId="0" fontId="84" fillId="34" borderId="14" xfId="62" applyFont="1" applyFill="1" applyBorder="1" applyAlignment="1">
      <alignment horizontal="left" vertical="top" wrapText="1"/>
      <protection/>
    </xf>
    <xf numFmtId="0" fontId="84" fillId="34" borderId="31" xfId="62" applyFont="1" applyFill="1" applyBorder="1" applyAlignment="1">
      <alignment horizontal="left" vertical="top" wrapText="1"/>
      <protection/>
    </xf>
    <xf numFmtId="0" fontId="84" fillId="34" borderId="34" xfId="62" applyFont="1" applyFill="1" applyBorder="1" applyAlignment="1">
      <alignment horizontal="left" vertical="top" wrapText="1"/>
      <protection/>
    </xf>
    <xf numFmtId="0" fontId="84" fillId="34" borderId="17" xfId="62" applyFont="1" applyFill="1" applyBorder="1" applyAlignment="1">
      <alignment horizontal="left" vertical="top" wrapText="1"/>
      <protection/>
    </xf>
    <xf numFmtId="0" fontId="84" fillId="34" borderId="35" xfId="62" applyFont="1" applyFill="1" applyBorder="1" applyAlignment="1">
      <alignment horizontal="left" vertical="top" wrapText="1"/>
      <protection/>
    </xf>
    <xf numFmtId="0" fontId="84" fillId="35" borderId="34" xfId="62" applyFont="1" applyFill="1" applyBorder="1" applyAlignment="1" applyProtection="1">
      <alignment horizontal="left" vertical="top" wrapText="1"/>
      <protection locked="0"/>
    </xf>
    <xf numFmtId="0" fontId="84" fillId="0" borderId="0" xfId="62" applyFont="1" applyFill="1" applyBorder="1" applyAlignment="1">
      <alignment horizontal="left" vertical="top" wrapText="1" indent="2"/>
      <protection/>
    </xf>
    <xf numFmtId="181" fontId="9" fillId="0" borderId="0" xfId="62" applyNumberFormat="1" applyFont="1" applyAlignment="1">
      <alignment horizontal="center"/>
      <protection/>
    </xf>
    <xf numFmtId="181" fontId="13" fillId="0" borderId="0" xfId="62" applyNumberFormat="1" applyFont="1" applyAlignment="1" applyProtection="1">
      <alignment horizontal="center"/>
      <protection/>
    </xf>
    <xf numFmtId="181" fontId="13" fillId="0" borderId="0" xfId="62" applyNumberFormat="1" applyFont="1" applyAlignment="1">
      <alignment horizontal="center"/>
      <protection/>
    </xf>
    <xf numFmtId="0" fontId="62" fillId="0" borderId="0" xfId="62" applyFont="1" applyFill="1" applyAlignment="1">
      <alignment vertical="center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3 3" xfId="44"/>
    <cellStyle name="Comma 2" xfId="45"/>
    <cellStyle name="Comma 2 2" xfId="46"/>
    <cellStyle name="Comma 3 2" xfId="47"/>
    <cellStyle name="Comma 3 2 2" xfId="48"/>
    <cellStyle name="Comma 9" xfId="49"/>
    <cellStyle name="Comma 9 2" xfId="50"/>
    <cellStyle name="Currency" xfId="51"/>
    <cellStyle name="Currency [0]" xfId="52"/>
    <cellStyle name="Explanatory Text" xfId="53"/>
    <cellStyle name="Good" xfId="54"/>
    <cellStyle name="Heading 1" xfId="55"/>
    <cellStyle name="Heading 2" xfId="56"/>
    <cellStyle name="Heading 3" xfId="57"/>
    <cellStyle name="Heading 4" xfId="58"/>
    <cellStyle name="Input" xfId="59"/>
    <cellStyle name="Linked Cell" xfId="60"/>
    <cellStyle name="Neutral" xfId="61"/>
    <cellStyle name="Normal 10" xfId="62"/>
    <cellStyle name="Normal 2" xfId="63"/>
    <cellStyle name="Normal_BS" xfId="64"/>
    <cellStyle name="Note" xfId="65"/>
    <cellStyle name="Output" xfId="66"/>
    <cellStyle name="Percent" xfId="67"/>
    <cellStyle name="Percent 4" xfId="68"/>
    <cellStyle name="Title" xfId="69"/>
    <cellStyle name="Total" xfId="70"/>
    <cellStyle name="Warning Text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3\d\WIN_DAT\excel\glstat\glst0799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pmgmjb\public\WINDOWS\Desktop\Sun%20Ace\Client%20Schedules\RMRECEIVE20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  <sheetName val="U10"/>
      <sheetName val="U11"/>
      <sheetName val="U12"/>
      <sheetName val="U20"/>
      <sheetName val="U21"/>
      <sheetName val="U22"/>
      <sheetName val="U23"/>
      <sheetName val="U30"/>
      <sheetName val="U31"/>
      <sheetName val="O1"/>
      <sheetName val="O10"/>
      <sheetName val="O11"/>
      <sheetName val="O12"/>
      <sheetName val="O13"/>
      <sheetName val="O14"/>
      <sheetName val="R1"/>
      <sheetName val="R2"/>
      <sheetName val="R3"/>
      <sheetName val="R4"/>
      <sheetName val="R5"/>
      <sheetName val="R6"/>
      <sheetName val="R7"/>
      <sheetName val="R8"/>
      <sheetName val="R9"/>
      <sheetName val="R10"/>
      <sheetName val="Expenses"/>
      <sheetName val="Standing Data"/>
      <sheetName val="Net asset value"/>
      <sheetName val="glst0799"/>
      <sheetName val="FF-3"/>
      <sheetName val="FF_3"/>
      <sheetName val="Asset &amp; Liability"/>
      <sheetName val="STATEMENT"/>
      <sheetName val="HP"/>
      <sheetName val="B131 "/>
      <sheetName val="อัตรามรณะ"/>
      <sheetName val="&lt;Z810&gt;TB"/>
      <sheetName val="A100"/>
      <sheetName val="&lt;Z830&gt;WBS"/>
      <sheetName val="A500"/>
      <sheetName val="E200"/>
      <sheetName val="E600"/>
      <sheetName val="Standing_Data"/>
      <sheetName val="Net_asset_value"/>
      <sheetName val="Asset_&amp;_Liability"/>
      <sheetName val="B131_"/>
      <sheetName val="Standing_Data1"/>
      <sheetName val="Net_asset_value1"/>
      <sheetName val="Asset_&amp;_Liability1"/>
      <sheetName val="B131_1"/>
      <sheetName val="งบกำไรฯ_48(1)"/>
      <sheetName val="D 200"/>
      <sheetName val="D2"/>
      <sheetName val="Header"/>
      <sheetName val="feature"/>
      <sheetName val="BPR"/>
      <sheetName val="FF_21_a_"/>
      <sheetName val="Age311299TAS"/>
      <sheetName val="TASintDec00"/>
      <sheetName val="P4DDBFTAS"/>
      <sheetName val="B3"/>
      <sheetName val="B302."/>
      <sheetName val="B300 "/>
      <sheetName val="B304."/>
      <sheetName val="B331"/>
      <sheetName val="B340"/>
      <sheetName val="B304-1"/>
      <sheetName val="AA-1"/>
    </sheetNames>
    <sheetDataSet>
      <sheetData sheetId="3">
        <row r="7">
          <cell r="A7" t="str">
            <v>01</v>
          </cell>
          <cell r="B7">
            <v>3.64</v>
          </cell>
          <cell r="C7">
            <v>3.92</v>
          </cell>
          <cell r="D7">
            <v>3.87</v>
          </cell>
          <cell r="E7">
            <v>3</v>
          </cell>
        </row>
        <row r="8">
          <cell r="A8" t="str">
            <v>02</v>
          </cell>
          <cell r="B8">
            <v>3.48</v>
          </cell>
          <cell r="C8">
            <v>3.19</v>
          </cell>
          <cell r="D8">
            <v>3.5</v>
          </cell>
          <cell r="E8">
            <v>3.453427870193619</v>
          </cell>
        </row>
        <row r="9">
          <cell r="A9" t="str">
            <v>03</v>
          </cell>
          <cell r="B9">
            <v>3.92</v>
          </cell>
          <cell r="C9">
            <v>3.96</v>
          </cell>
          <cell r="D9">
            <v>3.9</v>
          </cell>
          <cell r="E9">
            <v>3.924319456126575</v>
          </cell>
        </row>
        <row r="10">
          <cell r="A10" t="str">
            <v>04</v>
          </cell>
          <cell r="B10">
            <v>3.57</v>
          </cell>
          <cell r="C10">
            <v>2.98</v>
          </cell>
          <cell r="D10">
            <v>3.64</v>
          </cell>
          <cell r="E10">
            <v>3.5690550749927197</v>
          </cell>
        </row>
        <row r="11">
          <cell r="A11" t="str">
            <v>05</v>
          </cell>
          <cell r="B11">
            <v>3.11</v>
          </cell>
          <cell r="C11">
            <v>2.5</v>
          </cell>
          <cell r="D11">
            <v>3.18</v>
          </cell>
          <cell r="E11">
            <v>3.1805737171952075</v>
          </cell>
        </row>
        <row r="12">
          <cell r="A12" t="str">
            <v>06</v>
          </cell>
          <cell r="B12">
            <v>2.97</v>
          </cell>
          <cell r="C12">
            <v>3.24</v>
          </cell>
          <cell r="D12">
            <v>2.85</v>
          </cell>
          <cell r="E12">
            <v>3.117595968482996</v>
          </cell>
        </row>
        <row r="13">
          <cell r="A13" t="str">
            <v>07</v>
          </cell>
          <cell r="B13">
            <v>2.77</v>
          </cell>
          <cell r="C13">
            <v>2.87</v>
          </cell>
          <cell r="D13">
            <v>3.4</v>
          </cell>
          <cell r="E13">
            <v>2.869537579971183</v>
          </cell>
        </row>
        <row r="14">
          <cell r="A14" t="str">
            <v>08</v>
          </cell>
          <cell r="B14">
            <v>2.73</v>
          </cell>
          <cell r="D14">
            <v>2.08</v>
          </cell>
          <cell r="E14">
            <v>2.8118984337799953</v>
          </cell>
        </row>
        <row r="15">
          <cell r="A15" t="str">
            <v>09</v>
          </cell>
          <cell r="B15">
            <v>4.13</v>
          </cell>
          <cell r="D15">
            <v>4.56</v>
          </cell>
          <cell r="E15">
            <v>4.253897630590249</v>
          </cell>
        </row>
        <row r="16">
          <cell r="A16" t="str">
            <v>10</v>
          </cell>
          <cell r="B16">
            <v>4.34</v>
          </cell>
          <cell r="D16">
            <v>4.06</v>
          </cell>
          <cell r="E16">
            <v>4.470197510111787</v>
          </cell>
        </row>
        <row r="17">
          <cell r="A17" t="str">
            <v>11</v>
          </cell>
          <cell r="B17">
            <v>3.85</v>
          </cell>
          <cell r="D17">
            <v>3.73</v>
          </cell>
          <cell r="E17">
            <v>3.9654977912281986</v>
          </cell>
        </row>
        <row r="18">
          <cell r="A18" t="str">
            <v>12</v>
          </cell>
          <cell r="B18">
            <v>1.8</v>
          </cell>
          <cell r="D18">
            <v>2.38</v>
          </cell>
          <cell r="E18">
            <v>1.8539989673274695</v>
          </cell>
        </row>
        <row r="27">
          <cell r="A27" t="str">
            <v>Folie</v>
          </cell>
          <cell r="B27">
            <v>5079</v>
          </cell>
        </row>
        <row r="28">
          <cell r="A28" t="str">
            <v>Möbel</v>
          </cell>
          <cell r="B28">
            <v>63</v>
          </cell>
        </row>
        <row r="29">
          <cell r="A29" t="str">
            <v>Faserplatten</v>
          </cell>
          <cell r="B29">
            <v>13770</v>
          </cell>
        </row>
        <row r="30">
          <cell r="A30" t="str">
            <v>Innenausbau</v>
          </cell>
          <cell r="B30">
            <v>1121</v>
          </cell>
        </row>
        <row r="31">
          <cell r="A31" t="str">
            <v>Kunststoff</v>
          </cell>
          <cell r="B31">
            <v>292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AN"/>
      <sheetName val="FEB"/>
      <sheetName val="MAR"/>
      <sheetName val="APR"/>
      <sheetName val="MAY"/>
      <sheetName val="JUN"/>
      <sheetName val="JUL"/>
      <sheetName val="AUG"/>
      <sheetName val="SEP"/>
      <sheetName val="OCT"/>
      <sheetName val="NOV"/>
      <sheetName val="DEC"/>
      <sheetName val="Total"/>
      <sheetName val="M_Maincomp"/>
      <sheetName val="FS"/>
      <sheetName val="CA"/>
      <sheetName val="D"/>
      <sheetName val="อัตรามรณะ"/>
      <sheetName val="Staff Lis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15"/>
  <sheetViews>
    <sheetView tabSelected="1" view="pageBreakPreview" zoomScale="90" zoomScaleNormal="90" zoomScaleSheetLayoutView="90" zoomScalePageLayoutView="0" workbookViewId="0" topLeftCell="A1">
      <selection activeCell="E52" sqref="E52"/>
    </sheetView>
  </sheetViews>
  <sheetFormatPr defaultColWidth="9.140625" defaultRowHeight="12.75"/>
  <cols>
    <col min="1" max="1" width="36.28125" style="1" customWidth="1"/>
    <col min="2" max="2" width="18.8515625" style="1" customWidth="1"/>
    <col min="3" max="3" width="12.8515625" style="1" customWidth="1"/>
    <col min="4" max="4" width="29.7109375" style="1" customWidth="1"/>
    <col min="5" max="5" width="17.28125" style="1" customWidth="1"/>
    <col min="6" max="6" width="8.421875" style="1" customWidth="1"/>
    <col min="7" max="7" width="15.8515625" style="1" customWidth="1"/>
    <col min="8" max="8" width="16.8515625" style="1" customWidth="1"/>
    <col min="9" max="9" width="20.8515625" style="1" customWidth="1"/>
    <col min="10" max="10" width="17.28125" style="1" customWidth="1"/>
    <col min="11" max="11" width="16.421875" style="1" customWidth="1"/>
    <col min="12" max="12" width="10.421875" style="1" customWidth="1"/>
    <col min="13" max="16" width="10.140625" style="1" customWidth="1"/>
    <col min="17" max="17" width="15.7109375" style="1" bestFit="1" customWidth="1"/>
    <col min="18" max="18" width="13.8515625" style="1" bestFit="1" customWidth="1"/>
    <col min="19" max="20" width="15.7109375" style="1" bestFit="1" customWidth="1"/>
    <col min="21" max="21" width="10.7109375" style="1" customWidth="1"/>
    <col min="22" max="16384" width="9.140625" style="1" customWidth="1"/>
  </cols>
  <sheetData>
    <row r="1" spans="1:17" ht="21.75" customHeight="1">
      <c r="A1" s="214"/>
      <c r="B1" s="214"/>
      <c r="C1" s="214"/>
      <c r="D1" s="214"/>
      <c r="E1" s="214"/>
      <c r="F1" s="214"/>
      <c r="G1" s="219"/>
      <c r="H1" s="234"/>
      <c r="I1" s="235"/>
      <c r="J1" s="235"/>
      <c r="M1" s="3"/>
      <c r="N1" s="3"/>
      <c r="O1" s="3"/>
      <c r="P1" s="3"/>
      <c r="Q1" s="3"/>
    </row>
    <row r="2" spans="1:17" ht="21.75" customHeight="1">
      <c r="A2" s="334" t="s">
        <v>131</v>
      </c>
      <c r="B2" s="214"/>
      <c r="C2" s="214"/>
      <c r="D2" s="214"/>
      <c r="E2" s="214"/>
      <c r="F2" s="214"/>
      <c r="G2" s="219"/>
      <c r="H2" s="234"/>
      <c r="I2" s="235"/>
      <c r="J2" s="235"/>
      <c r="M2" s="3"/>
      <c r="N2" s="3"/>
      <c r="O2" s="3"/>
      <c r="P2" s="3"/>
      <c r="Q2" s="3"/>
    </row>
    <row r="3" spans="1:17" ht="15" customHeight="1">
      <c r="A3" s="304"/>
      <c r="B3" s="304"/>
      <c r="C3" s="304"/>
      <c r="D3" s="304"/>
      <c r="E3" s="214"/>
      <c r="F3" s="214"/>
      <c r="G3" s="219"/>
      <c r="H3" s="234"/>
      <c r="I3" s="235"/>
      <c r="J3" s="235"/>
      <c r="M3" s="3"/>
      <c r="N3" s="3"/>
      <c r="O3" s="3"/>
      <c r="P3" s="3"/>
      <c r="Q3" s="3"/>
    </row>
    <row r="4" spans="1:17" ht="21" customHeight="1">
      <c r="A4" s="305" t="s">
        <v>53</v>
      </c>
      <c r="B4" s="322" t="s">
        <v>0</v>
      </c>
      <c r="C4" s="322"/>
      <c r="D4" s="322"/>
      <c r="E4" s="214"/>
      <c r="F4" s="214"/>
      <c r="G4" s="219"/>
      <c r="H4" s="220"/>
      <c r="I4" s="225" t="s">
        <v>1</v>
      </c>
      <c r="J4" s="225" t="s">
        <v>2</v>
      </c>
      <c r="M4" s="4"/>
      <c r="N4" s="5"/>
      <c r="O4" s="4"/>
      <c r="P4" s="4"/>
      <c r="Q4" s="4"/>
    </row>
    <row r="5" spans="1:17" ht="21" customHeight="1">
      <c r="A5" s="305" t="s">
        <v>52</v>
      </c>
      <c r="B5" s="323"/>
      <c r="C5" s="324" t="s">
        <v>128</v>
      </c>
      <c r="D5" s="323"/>
      <c r="E5" s="214"/>
      <c r="F5" s="214"/>
      <c r="G5" s="256" t="s">
        <v>4</v>
      </c>
      <c r="H5" s="257"/>
      <c r="I5" s="258"/>
      <c r="J5" s="258"/>
      <c r="M5" s="7"/>
      <c r="N5" s="5"/>
      <c r="O5" s="8"/>
      <c r="P5" s="8"/>
      <c r="Q5" s="8"/>
    </row>
    <row r="6" spans="1:17" ht="21" customHeight="1">
      <c r="A6" s="305" t="s">
        <v>51</v>
      </c>
      <c r="B6" s="325" t="s">
        <v>5</v>
      </c>
      <c r="C6" s="326"/>
      <c r="D6" s="326"/>
      <c r="E6" s="214"/>
      <c r="F6" s="214"/>
      <c r="G6" s="256" t="s">
        <v>54</v>
      </c>
      <c r="H6" s="257"/>
      <c r="I6" s="258"/>
      <c r="J6" s="258"/>
      <c r="M6" s="7"/>
      <c r="N6" s="5"/>
      <c r="O6" s="8"/>
      <c r="P6" s="8"/>
      <c r="Q6" s="8"/>
    </row>
    <row r="7" spans="1:17" ht="21" customHeight="1">
      <c r="A7" s="306"/>
      <c r="B7" s="307"/>
      <c r="C7" s="308"/>
      <c r="D7" s="308"/>
      <c r="E7" s="223"/>
      <c r="F7" s="223"/>
      <c r="G7" s="256" t="s">
        <v>6</v>
      </c>
      <c r="H7" s="257"/>
      <c r="I7" s="259"/>
      <c r="J7" s="258"/>
      <c r="M7" s="7"/>
      <c r="N7" s="5"/>
      <c r="O7" s="8"/>
      <c r="P7" s="8"/>
      <c r="Q7" s="8"/>
    </row>
    <row r="8" spans="1:17" ht="21" customHeight="1">
      <c r="A8" s="221"/>
      <c r="B8" s="222"/>
      <c r="C8" s="223"/>
      <c r="D8" s="223"/>
      <c r="E8" s="223"/>
      <c r="F8" s="223"/>
      <c r="G8" s="256" t="s">
        <v>7</v>
      </c>
      <c r="H8" s="257"/>
      <c r="I8" s="259"/>
      <c r="J8" s="258"/>
      <c r="M8" s="7"/>
      <c r="N8" s="5"/>
      <c r="O8" s="8"/>
      <c r="P8" s="8"/>
      <c r="Q8" s="8"/>
    </row>
    <row r="9" spans="1:18" ht="9.75" customHeight="1">
      <c r="A9" s="221"/>
      <c r="B9" s="222"/>
      <c r="C9" s="223"/>
      <c r="D9" s="223"/>
      <c r="E9" s="223"/>
      <c r="F9" s="223"/>
      <c r="G9" s="223"/>
      <c r="H9" s="224"/>
      <c r="I9" s="214"/>
      <c r="J9" s="214"/>
      <c r="K9" s="214"/>
      <c r="L9" s="214"/>
      <c r="M9" s="214"/>
      <c r="N9" s="13"/>
      <c r="O9" s="5"/>
      <c r="P9" s="14"/>
      <c r="Q9" s="14"/>
      <c r="R9" s="14"/>
    </row>
    <row r="10" spans="1:17" ht="9.75" customHeight="1">
      <c r="A10" s="9"/>
      <c r="B10" s="10"/>
      <c r="C10" s="11"/>
      <c r="D10" s="11"/>
      <c r="E10" s="11"/>
      <c r="F10" s="11"/>
      <c r="G10" s="11"/>
      <c r="H10" s="12"/>
      <c r="M10" s="13"/>
      <c r="N10" s="5"/>
      <c r="O10" s="14"/>
      <c r="P10" s="14"/>
      <c r="Q10" s="14"/>
    </row>
    <row r="11" spans="1:32" s="260" customFormat="1" ht="24" customHeight="1">
      <c r="A11" s="15" t="s">
        <v>8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</row>
    <row r="12" spans="1:32" s="261" customFormat="1" ht="11.25" customHeight="1">
      <c r="A12" s="18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</row>
    <row r="13" spans="10:17" s="260" customFormat="1" ht="11.25" customHeight="1">
      <c r="J13" s="22"/>
      <c r="K13" s="22"/>
      <c r="L13" s="22"/>
      <c r="M13" s="13"/>
      <c r="N13" s="262"/>
      <c r="O13" s="14"/>
      <c r="P13" s="14"/>
      <c r="Q13" s="14"/>
    </row>
    <row r="14" spans="1:32" s="260" customFormat="1" ht="21" customHeight="1">
      <c r="A14" s="15" t="s">
        <v>55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</row>
    <row r="15" spans="1:32" ht="6.75" customHeight="1">
      <c r="A15" s="250"/>
      <c r="B15" s="250"/>
      <c r="C15" s="250"/>
      <c r="D15" s="250"/>
      <c r="E15" s="250"/>
      <c r="F15" s="250"/>
      <c r="G15" s="250"/>
      <c r="H15" s="250"/>
      <c r="I15" s="250"/>
      <c r="J15" s="250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</row>
    <row r="16" spans="1:33" ht="6.75" customHeight="1">
      <c r="A16" s="251"/>
      <c r="B16" s="251"/>
      <c r="C16" s="251"/>
      <c r="D16" s="251"/>
      <c r="E16" s="252"/>
      <c r="F16" s="252"/>
      <c r="G16" s="253"/>
      <c r="H16" s="253"/>
      <c r="I16" s="253"/>
      <c r="J16" s="250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</row>
    <row r="17" spans="1:33" ht="21.75" customHeight="1" thickBot="1">
      <c r="A17" s="24" t="s">
        <v>56</v>
      </c>
      <c r="B17" s="17"/>
      <c r="C17" s="17"/>
      <c r="D17" s="17"/>
      <c r="E17" s="126"/>
      <c r="F17" s="126"/>
      <c r="G17" s="128"/>
      <c r="H17" s="128"/>
      <c r="I17" s="128"/>
      <c r="J17" s="260"/>
      <c r="L17" s="17"/>
      <c r="M17" s="26"/>
      <c r="N17" s="26"/>
      <c r="O17" s="26"/>
      <c r="P17" s="26"/>
      <c r="Q17" s="26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</row>
    <row r="18" spans="1:33" s="30" customFormat="1" ht="15.75" thickBot="1">
      <c r="A18" s="28" t="s">
        <v>63</v>
      </c>
      <c r="B18" s="372" t="s">
        <v>14</v>
      </c>
      <c r="C18" s="373"/>
      <c r="D18" s="374"/>
      <c r="E18" s="263"/>
      <c r="F18" s="264"/>
      <c r="G18" s="265"/>
      <c r="H18" s="128"/>
      <c r="I18" s="128"/>
      <c r="J18" s="266"/>
      <c r="L18" s="31"/>
      <c r="M18" s="32"/>
      <c r="N18" s="32"/>
      <c r="O18" s="32"/>
      <c r="P18" s="32"/>
      <c r="Q18" s="32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</row>
    <row r="19" spans="1:33" s="30" customFormat="1" ht="9.75" customHeight="1">
      <c r="A19" s="28"/>
      <c r="B19" s="33"/>
      <c r="C19" s="33"/>
      <c r="D19" s="33"/>
      <c r="E19" s="130"/>
      <c r="F19" s="267"/>
      <c r="G19" s="268"/>
      <c r="H19" s="128"/>
      <c r="I19" s="128"/>
      <c r="J19" s="266"/>
      <c r="L19" s="31"/>
      <c r="M19" s="32"/>
      <c r="N19" s="32"/>
      <c r="O19" s="32"/>
      <c r="P19" s="32"/>
      <c r="Q19" s="32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</row>
    <row r="20" spans="1:32" s="30" customFormat="1" ht="9.75" customHeight="1">
      <c r="A20" s="28"/>
      <c r="B20" s="28"/>
      <c r="C20" s="28"/>
      <c r="D20" s="28"/>
      <c r="E20" s="267"/>
      <c r="F20" s="267"/>
      <c r="G20" s="267"/>
      <c r="H20" s="210"/>
      <c r="I20" s="267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</row>
    <row r="21" spans="1:32" ht="15.75" thickBot="1">
      <c r="A21" s="36"/>
      <c r="B21" s="375" t="s">
        <v>13</v>
      </c>
      <c r="C21" s="375"/>
      <c r="D21" s="260"/>
      <c r="E21" s="17"/>
      <c r="F21" s="260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</row>
    <row r="22" spans="1:32" s="40" customFormat="1" ht="15.75" thickBot="1">
      <c r="A22" s="39" t="s">
        <v>64</v>
      </c>
      <c r="B22" s="376"/>
      <c r="C22" s="377"/>
      <c r="D22" s="269"/>
      <c r="E22" s="269"/>
      <c r="F22" s="41" t="s">
        <v>15</v>
      </c>
      <c r="G22" s="357"/>
      <c r="H22" s="357"/>
      <c r="I22" s="357"/>
      <c r="J22" s="357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</row>
    <row r="23" spans="1:32" s="40" customFormat="1" ht="15">
      <c r="A23" s="39"/>
      <c r="B23" s="39"/>
      <c r="C23" s="39"/>
      <c r="D23" s="269"/>
      <c r="E23" s="43" t="s">
        <v>17</v>
      </c>
      <c r="F23" s="41"/>
      <c r="G23" s="358"/>
      <c r="H23" s="358"/>
      <c r="I23" s="358"/>
      <c r="J23" s="358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</row>
    <row r="24" spans="1:32" s="46" customFormat="1" ht="15">
      <c r="A24" s="44"/>
      <c r="B24" s="45"/>
      <c r="C24" s="45"/>
      <c r="D24" s="45"/>
      <c r="E24" s="270"/>
      <c r="F24" s="47"/>
      <c r="G24" s="47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</row>
    <row r="25" spans="1:32" s="46" customFormat="1" ht="17.25" customHeight="1">
      <c r="A25" s="44" t="s">
        <v>65</v>
      </c>
      <c r="B25" s="357"/>
      <c r="C25" s="357"/>
      <c r="D25" s="357"/>
      <c r="E25" s="357"/>
      <c r="F25" s="357"/>
      <c r="G25" s="357"/>
      <c r="H25" s="357"/>
      <c r="I25" s="357"/>
      <c r="J25" s="357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</row>
    <row r="26" spans="1:32" s="46" customFormat="1" ht="12.75" customHeight="1">
      <c r="A26" s="48"/>
      <c r="B26" s="357"/>
      <c r="C26" s="357"/>
      <c r="D26" s="357"/>
      <c r="E26" s="357"/>
      <c r="F26" s="357"/>
      <c r="G26" s="357"/>
      <c r="H26" s="357"/>
      <c r="I26" s="357"/>
      <c r="J26" s="357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</row>
    <row r="27" spans="1:32" s="46" customFormat="1" ht="12.75" customHeight="1">
      <c r="A27" s="48"/>
      <c r="B27" s="358"/>
      <c r="C27" s="358"/>
      <c r="D27" s="358"/>
      <c r="E27" s="358"/>
      <c r="F27" s="358"/>
      <c r="G27" s="358"/>
      <c r="H27" s="358"/>
      <c r="I27" s="358"/>
      <c r="J27" s="358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</row>
    <row r="28" spans="1:32" ht="12" customHeight="1">
      <c r="A28" s="49"/>
      <c r="B28" s="260"/>
      <c r="C28" s="260"/>
      <c r="D28" s="260"/>
      <c r="E28" s="260"/>
      <c r="F28" s="260"/>
      <c r="G28" s="260"/>
      <c r="H28" s="260"/>
      <c r="I28" s="260"/>
      <c r="J28" s="260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</row>
    <row r="29" spans="1:32" ht="12" customHeight="1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</row>
    <row r="30" spans="1:32" ht="21.75" customHeight="1">
      <c r="A30" s="15" t="s">
        <v>62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</row>
    <row r="31" spans="1:32" ht="9.75" customHeight="1">
      <c r="A31" s="17"/>
      <c r="B31" s="17"/>
      <c r="C31" s="17"/>
      <c r="D31" s="17"/>
      <c r="E31" s="17"/>
      <c r="F31" s="17"/>
      <c r="G31" s="17"/>
      <c r="H31" s="17"/>
      <c r="I31" s="50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</row>
    <row r="32" spans="1:32" ht="9.75" customHeight="1">
      <c r="A32" s="17"/>
      <c r="B32" s="17"/>
      <c r="C32" s="17"/>
      <c r="D32" s="17"/>
      <c r="E32" s="17"/>
      <c r="F32" s="140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</row>
    <row r="33" spans="1:32" s="30" customFormat="1" ht="33.75" customHeight="1">
      <c r="A33" s="271" t="s">
        <v>18</v>
      </c>
      <c r="B33" s="272"/>
      <c r="C33" s="272"/>
      <c r="D33" s="272"/>
      <c r="E33" s="320" t="str">
        <f>B18</f>
        <v>กำไร(ขาดทุน)ก่อนภาษี</v>
      </c>
      <c r="F33" s="273"/>
      <c r="G33" s="274"/>
      <c r="H33" s="274"/>
      <c r="I33" s="274"/>
      <c r="J33" s="275"/>
      <c r="K33" s="31"/>
      <c r="L33" s="31"/>
      <c r="M33" s="17"/>
      <c r="N33" s="17"/>
      <c r="O33" s="17"/>
      <c r="P33" s="17"/>
      <c r="Q33" s="17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</row>
    <row r="34" spans="1:32" s="30" customFormat="1" ht="21" customHeight="1">
      <c r="A34" s="276" t="s">
        <v>61</v>
      </c>
      <c r="B34" s="277"/>
      <c r="C34" s="277"/>
      <c r="D34" s="277"/>
      <c r="E34" s="321">
        <f>VLOOKUP(E33,$A$69:$D$74,4,FALSE)</f>
        <v>0.07</v>
      </c>
      <c r="F34" s="273"/>
      <c r="G34" s="273"/>
      <c r="H34" s="273"/>
      <c r="I34" s="273"/>
      <c r="J34" s="278"/>
      <c r="K34" s="31"/>
      <c r="L34" s="31"/>
      <c r="M34" s="17"/>
      <c r="N34" s="17"/>
      <c r="O34" s="17"/>
      <c r="P34" s="17"/>
      <c r="Q34" s="17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</row>
    <row r="35" spans="1:32" ht="24" customHeight="1">
      <c r="A35" s="57" t="s">
        <v>60</v>
      </c>
      <c r="B35" s="58"/>
      <c r="C35" s="58"/>
      <c r="D35" s="58"/>
      <c r="E35" s="59" t="s">
        <v>19</v>
      </c>
      <c r="F35" s="57" t="s">
        <v>20</v>
      </c>
      <c r="G35" s="279"/>
      <c r="H35" s="279"/>
      <c r="I35" s="279"/>
      <c r="J35" s="280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</row>
    <row r="36" spans="1:32" ht="7.5" customHeight="1">
      <c r="A36" s="281"/>
      <c r="B36" s="282"/>
      <c r="C36" s="282"/>
      <c r="D36" s="282"/>
      <c r="E36" s="64"/>
      <c r="F36" s="65"/>
      <c r="G36" s="65"/>
      <c r="H36" s="65"/>
      <c r="I36" s="65"/>
      <c r="J36" s="283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</row>
    <row r="37" spans="1:32" ht="33.75" customHeight="1">
      <c r="A37" s="369" t="s">
        <v>50</v>
      </c>
      <c r="B37" s="370"/>
      <c r="C37" s="370"/>
      <c r="D37" s="370"/>
      <c r="E37" s="69">
        <v>0</v>
      </c>
      <c r="F37" s="284"/>
      <c r="G37" s="241"/>
      <c r="H37" s="241"/>
      <c r="I37" s="241"/>
      <c r="J37" s="285"/>
      <c r="K37" s="17"/>
      <c r="L37" s="17"/>
      <c r="M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</row>
    <row r="38" spans="1:32" ht="21" customHeight="1">
      <c r="A38" s="366" t="s">
        <v>21</v>
      </c>
      <c r="B38" s="367"/>
      <c r="C38" s="367"/>
      <c r="D38" s="367"/>
      <c r="E38" s="69">
        <v>0</v>
      </c>
      <c r="F38" s="286"/>
      <c r="G38" s="287"/>
      <c r="H38" s="287"/>
      <c r="I38" s="287"/>
      <c r="J38" s="288"/>
      <c r="K38" s="17"/>
      <c r="L38" s="17"/>
      <c r="M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</row>
    <row r="39" spans="1:32" ht="33.75" customHeight="1">
      <c r="A39" s="366" t="s">
        <v>66</v>
      </c>
      <c r="B39" s="367"/>
      <c r="C39" s="367"/>
      <c r="D39" s="367"/>
      <c r="E39" s="69">
        <v>0</v>
      </c>
      <c r="F39" s="286"/>
      <c r="G39" s="287"/>
      <c r="H39" s="287"/>
      <c r="I39" s="287"/>
      <c r="J39" s="288"/>
      <c r="K39" s="17"/>
      <c r="L39" s="17"/>
      <c r="M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</row>
    <row r="40" spans="1:32" ht="20.25" customHeight="1">
      <c r="A40" s="366" t="s">
        <v>22</v>
      </c>
      <c r="B40" s="367"/>
      <c r="C40" s="367"/>
      <c r="D40" s="367"/>
      <c r="E40" s="69">
        <v>0</v>
      </c>
      <c r="F40" s="286"/>
      <c r="G40" s="287"/>
      <c r="H40" s="287"/>
      <c r="I40" s="287"/>
      <c r="J40" s="288"/>
      <c r="K40" s="17"/>
      <c r="L40" s="17"/>
      <c r="M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</row>
    <row r="41" spans="1:32" ht="35.25" customHeight="1">
      <c r="A41" s="366" t="s">
        <v>67</v>
      </c>
      <c r="B41" s="367"/>
      <c r="C41" s="367"/>
      <c r="D41" s="367"/>
      <c r="E41" s="69">
        <v>0</v>
      </c>
      <c r="F41" s="66"/>
      <c r="G41" s="254"/>
      <c r="H41" s="254"/>
      <c r="I41" s="254"/>
      <c r="J41" s="289"/>
      <c r="K41" s="17"/>
      <c r="L41" s="17"/>
      <c r="M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</row>
    <row r="42" spans="1:32" ht="36" customHeight="1">
      <c r="A42" s="366" t="s">
        <v>23</v>
      </c>
      <c r="B42" s="367"/>
      <c r="C42" s="367"/>
      <c r="D42" s="367"/>
      <c r="E42" s="69">
        <v>0</v>
      </c>
      <c r="F42" s="66"/>
      <c r="G42" s="254"/>
      <c r="H42" s="254"/>
      <c r="I42" s="254"/>
      <c r="J42" s="289"/>
      <c r="K42" s="17"/>
      <c r="L42" s="17"/>
      <c r="M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</row>
    <row r="43" spans="1:32" ht="36" customHeight="1">
      <c r="A43" s="366" t="s">
        <v>68</v>
      </c>
      <c r="B43" s="367"/>
      <c r="C43" s="367"/>
      <c r="D43" s="367"/>
      <c r="E43" s="69">
        <v>0</v>
      </c>
      <c r="F43" s="286"/>
      <c r="G43" s="287"/>
      <c r="H43" s="287"/>
      <c r="I43" s="287"/>
      <c r="J43" s="288"/>
      <c r="K43" s="17"/>
      <c r="L43" s="17"/>
      <c r="M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</row>
    <row r="44" spans="1:32" ht="23.25" customHeight="1">
      <c r="A44" s="366" t="s">
        <v>24</v>
      </c>
      <c r="B44" s="367"/>
      <c r="C44" s="367"/>
      <c r="D44" s="367"/>
      <c r="E44" s="69">
        <v>0</v>
      </c>
      <c r="F44" s="286"/>
      <c r="G44" s="287"/>
      <c r="H44" s="287"/>
      <c r="I44" s="287"/>
      <c r="J44" s="288"/>
      <c r="K44" s="17"/>
      <c r="L44" s="17"/>
      <c r="M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</row>
    <row r="45" spans="1:32" ht="34.5" customHeight="1">
      <c r="A45" s="366" t="s">
        <v>69</v>
      </c>
      <c r="B45" s="367"/>
      <c r="C45" s="367"/>
      <c r="D45" s="367"/>
      <c r="E45" s="69">
        <v>0</v>
      </c>
      <c r="F45" s="286"/>
      <c r="G45" s="287"/>
      <c r="H45" s="287"/>
      <c r="I45" s="287"/>
      <c r="J45" s="288"/>
      <c r="K45" s="17"/>
      <c r="L45" s="17"/>
      <c r="M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</row>
    <row r="46" spans="1:32" ht="23.25" customHeight="1">
      <c r="A46" s="366" t="s">
        <v>25</v>
      </c>
      <c r="B46" s="367"/>
      <c r="C46" s="367"/>
      <c r="D46" s="367"/>
      <c r="E46" s="69">
        <v>0</v>
      </c>
      <c r="F46" s="286"/>
      <c r="G46" s="287"/>
      <c r="H46" s="287"/>
      <c r="I46" s="287"/>
      <c r="J46" s="288"/>
      <c r="K46" s="17"/>
      <c r="L46" s="17"/>
      <c r="M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</row>
    <row r="47" spans="1:32" ht="20.25" customHeight="1">
      <c r="A47" s="366" t="s">
        <v>70</v>
      </c>
      <c r="B47" s="367"/>
      <c r="C47" s="367"/>
      <c r="D47" s="367"/>
      <c r="E47" s="69">
        <v>0</v>
      </c>
      <c r="F47" s="286"/>
      <c r="G47" s="287"/>
      <c r="H47" s="287"/>
      <c r="I47" s="287"/>
      <c r="J47" s="288"/>
      <c r="K47" s="17"/>
      <c r="L47" s="17"/>
      <c r="M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</row>
    <row r="48" spans="1:32" ht="36.75" customHeight="1">
      <c r="A48" s="369" t="s">
        <v>26</v>
      </c>
      <c r="B48" s="370"/>
      <c r="C48" s="370"/>
      <c r="D48" s="370"/>
      <c r="E48" s="69">
        <v>0</v>
      </c>
      <c r="F48" s="286"/>
      <c r="G48" s="287"/>
      <c r="H48" s="287"/>
      <c r="I48" s="287"/>
      <c r="J48" s="288"/>
      <c r="K48" s="17"/>
      <c r="L48" s="17"/>
      <c r="M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</row>
    <row r="49" spans="1:32" ht="23.25" customHeight="1">
      <c r="A49" s="369" t="s">
        <v>71</v>
      </c>
      <c r="B49" s="370"/>
      <c r="C49" s="370"/>
      <c r="D49" s="371"/>
      <c r="E49" s="69">
        <v>0</v>
      </c>
      <c r="F49" s="286"/>
      <c r="G49" s="287"/>
      <c r="H49" s="287"/>
      <c r="I49" s="287"/>
      <c r="J49" s="288"/>
      <c r="K49" s="17"/>
      <c r="L49" s="17"/>
      <c r="M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</row>
    <row r="50" spans="1:32" ht="21.75" customHeight="1">
      <c r="A50" s="366" t="s">
        <v>27</v>
      </c>
      <c r="B50" s="367"/>
      <c r="C50" s="367"/>
      <c r="D50" s="368"/>
      <c r="E50" s="69">
        <v>0</v>
      </c>
      <c r="F50" s="286"/>
      <c r="G50" s="287"/>
      <c r="H50" s="287"/>
      <c r="I50" s="287"/>
      <c r="J50" s="288"/>
      <c r="K50" s="17"/>
      <c r="L50" s="17"/>
      <c r="M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</row>
    <row r="51" spans="1:32" ht="22.5" customHeight="1">
      <c r="A51" s="366" t="s">
        <v>49</v>
      </c>
      <c r="B51" s="367"/>
      <c r="C51" s="367"/>
      <c r="D51" s="368"/>
      <c r="E51" s="69">
        <v>0</v>
      </c>
      <c r="F51" s="286"/>
      <c r="G51" s="287"/>
      <c r="H51" s="287"/>
      <c r="I51" s="287"/>
      <c r="J51" s="288"/>
      <c r="K51" s="17"/>
      <c r="L51" s="17"/>
      <c r="M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</row>
    <row r="52" spans="1:32" ht="26.25" customHeight="1">
      <c r="A52" s="366" t="s">
        <v>28</v>
      </c>
      <c r="B52" s="367"/>
      <c r="C52" s="367"/>
      <c r="D52" s="368"/>
      <c r="E52" s="69">
        <v>0</v>
      </c>
      <c r="F52" s="286"/>
      <c r="G52" s="287"/>
      <c r="H52" s="287"/>
      <c r="I52" s="287"/>
      <c r="J52" s="288"/>
      <c r="K52" s="17"/>
      <c r="L52" s="17"/>
      <c r="M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</row>
    <row r="53" spans="1:32" ht="20.25" customHeight="1">
      <c r="A53" s="366" t="s">
        <v>29</v>
      </c>
      <c r="B53" s="367"/>
      <c r="C53" s="367"/>
      <c r="D53" s="368"/>
      <c r="E53" s="69">
        <v>0</v>
      </c>
      <c r="F53" s="286"/>
      <c r="G53" s="287"/>
      <c r="H53" s="287"/>
      <c r="I53" s="287"/>
      <c r="J53" s="288"/>
      <c r="K53" s="17"/>
      <c r="L53" s="17"/>
      <c r="M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</row>
    <row r="54" spans="1:32" ht="20.25" customHeight="1">
      <c r="A54" s="366" t="s">
        <v>30</v>
      </c>
      <c r="B54" s="367"/>
      <c r="C54" s="367"/>
      <c r="D54" s="368"/>
      <c r="E54" s="69">
        <v>0</v>
      </c>
      <c r="F54" s="286"/>
      <c r="G54" s="287"/>
      <c r="H54" s="287"/>
      <c r="I54" s="287"/>
      <c r="J54" s="288"/>
      <c r="K54" s="17"/>
      <c r="L54" s="17"/>
      <c r="M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</row>
    <row r="55" spans="1:32" ht="23.25" customHeight="1">
      <c r="A55" s="366" t="s">
        <v>31</v>
      </c>
      <c r="B55" s="367"/>
      <c r="C55" s="367"/>
      <c r="D55" s="368"/>
      <c r="E55" s="69">
        <v>0</v>
      </c>
      <c r="F55" s="286"/>
      <c r="G55" s="287"/>
      <c r="H55" s="287"/>
      <c r="I55" s="287"/>
      <c r="J55" s="288"/>
      <c r="K55" s="17"/>
      <c r="L55" s="17"/>
      <c r="M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</row>
    <row r="56" spans="1:32" ht="24" customHeight="1">
      <c r="A56" s="366" t="s">
        <v>32</v>
      </c>
      <c r="B56" s="367"/>
      <c r="C56" s="367"/>
      <c r="D56" s="368"/>
      <c r="E56" s="69">
        <v>0</v>
      </c>
      <c r="F56" s="286"/>
      <c r="G56" s="287"/>
      <c r="H56" s="287"/>
      <c r="I56" s="287"/>
      <c r="J56" s="288"/>
      <c r="K56" s="17"/>
      <c r="L56" s="17"/>
      <c r="M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</row>
    <row r="57" spans="1:32" ht="20.25" customHeight="1">
      <c r="A57" s="366" t="s">
        <v>48</v>
      </c>
      <c r="B57" s="367"/>
      <c r="C57" s="367"/>
      <c r="D57" s="368"/>
      <c r="E57" s="290"/>
      <c r="F57" s="291"/>
      <c r="G57" s="292"/>
      <c r="H57" s="292"/>
      <c r="I57" s="292"/>
      <c r="J57" s="293"/>
      <c r="K57" s="17"/>
      <c r="L57" s="17"/>
      <c r="M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</row>
    <row r="58" spans="1:32" ht="19.5" customHeight="1">
      <c r="A58" s="364" t="s">
        <v>33</v>
      </c>
      <c r="B58" s="364"/>
      <c r="C58" s="364"/>
      <c r="D58" s="364"/>
      <c r="E58" s="294">
        <v>0</v>
      </c>
      <c r="F58" s="286"/>
      <c r="G58" s="287"/>
      <c r="H58" s="287"/>
      <c r="I58" s="287"/>
      <c r="J58" s="288"/>
      <c r="K58" s="17"/>
      <c r="L58" s="17"/>
      <c r="M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</row>
    <row r="59" spans="1:32" ht="19.5" customHeight="1">
      <c r="A59" s="364" t="s">
        <v>33</v>
      </c>
      <c r="B59" s="364"/>
      <c r="C59" s="364"/>
      <c r="D59" s="364"/>
      <c r="E59" s="294">
        <v>0</v>
      </c>
      <c r="F59" s="286"/>
      <c r="G59" s="287"/>
      <c r="H59" s="287"/>
      <c r="I59" s="287"/>
      <c r="J59" s="288"/>
      <c r="K59" s="17"/>
      <c r="L59" s="17"/>
      <c r="M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</row>
    <row r="60" spans="1:32" ht="19.5" customHeight="1">
      <c r="A60" s="364" t="s">
        <v>33</v>
      </c>
      <c r="B60" s="364"/>
      <c r="C60" s="364"/>
      <c r="D60" s="364"/>
      <c r="E60" s="294">
        <v>0</v>
      </c>
      <c r="F60" s="286"/>
      <c r="G60" s="287"/>
      <c r="H60" s="287"/>
      <c r="I60" s="287"/>
      <c r="J60" s="288"/>
      <c r="K60" s="17"/>
      <c r="L60" s="17"/>
      <c r="M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</row>
    <row r="61" spans="1:32" ht="19.5" customHeight="1">
      <c r="A61" s="364" t="s">
        <v>33</v>
      </c>
      <c r="B61" s="364"/>
      <c r="C61" s="364"/>
      <c r="D61" s="364"/>
      <c r="E61" s="294">
        <v>0</v>
      </c>
      <c r="F61" s="286"/>
      <c r="G61" s="287"/>
      <c r="H61" s="287"/>
      <c r="I61" s="287"/>
      <c r="J61" s="288"/>
      <c r="K61" s="17"/>
      <c r="L61" s="17"/>
      <c r="M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</row>
    <row r="62" spans="1:32" ht="21.75" customHeight="1" thickBot="1">
      <c r="A62" s="70"/>
      <c r="B62" s="70"/>
      <c r="C62" s="70"/>
      <c r="D62" s="71" t="s">
        <v>57</v>
      </c>
      <c r="E62" s="327">
        <f>SUM(E54:E57)+SUM(E41:E53)+SUM(E37:E40)+E34</f>
        <v>0.07</v>
      </c>
      <c r="F62" s="70"/>
      <c r="G62" s="72"/>
      <c r="H62" s="70"/>
      <c r="I62" s="17"/>
      <c r="J62" s="17"/>
      <c r="K62" s="17"/>
      <c r="L62" s="17"/>
      <c r="M62" s="17"/>
      <c r="N62" s="70"/>
      <c r="O62" s="70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</row>
    <row r="63" spans="1:35" ht="15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</row>
    <row r="64" spans="1:36" s="40" customFormat="1" ht="16.5">
      <c r="A64" s="73" t="s">
        <v>58</v>
      </c>
      <c r="B64" s="42"/>
      <c r="C64" s="240"/>
      <c r="D64" s="240"/>
      <c r="E64" s="240"/>
      <c r="F64" s="240"/>
      <c r="G64" s="240"/>
      <c r="H64" s="240"/>
      <c r="I64" s="240"/>
      <c r="J64" s="240"/>
      <c r="K64" s="218"/>
      <c r="L64" s="218"/>
      <c r="M64" s="218"/>
      <c r="N64" s="218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</row>
    <row r="65" spans="1:36" s="40" customFormat="1" ht="16.5">
      <c r="A65" s="73"/>
      <c r="B65" s="42"/>
      <c r="C65" s="241"/>
      <c r="D65" s="241"/>
      <c r="E65" s="241"/>
      <c r="F65" s="241"/>
      <c r="G65" s="241"/>
      <c r="H65" s="241"/>
      <c r="I65" s="241"/>
      <c r="J65" s="241"/>
      <c r="K65" s="218"/>
      <c r="L65" s="218"/>
      <c r="M65" s="218"/>
      <c r="N65" s="218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</row>
    <row r="66" spans="1:36" s="40" customFormat="1" ht="16.5">
      <c r="A66" s="73"/>
      <c r="B66" s="42"/>
      <c r="C66" s="269"/>
      <c r="D66" s="269"/>
      <c r="E66" s="269"/>
      <c r="F66" s="269"/>
      <c r="G66" s="269"/>
      <c r="H66" s="269"/>
      <c r="I66" s="269"/>
      <c r="J66" s="269"/>
      <c r="K66" s="218"/>
      <c r="L66" s="218"/>
      <c r="M66" s="218"/>
      <c r="N66" s="218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</row>
    <row r="67" spans="1:36" ht="17.25" thickBot="1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217"/>
      <c r="L67" s="217"/>
      <c r="M67" s="217"/>
      <c r="N67" s="2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</row>
    <row r="68" spans="1:27" s="30" customFormat="1" ht="48" customHeight="1" thickBot="1">
      <c r="A68" s="75" t="s">
        <v>18</v>
      </c>
      <c r="B68" s="348" t="s">
        <v>132</v>
      </c>
      <c r="C68" s="349"/>
      <c r="D68" s="350"/>
      <c r="E68" s="351" t="s">
        <v>47</v>
      </c>
      <c r="F68" s="352"/>
      <c r="G68" s="309" t="s">
        <v>13</v>
      </c>
      <c r="H68" s="353" t="s">
        <v>46</v>
      </c>
      <c r="I68" s="354"/>
      <c r="J68" s="31"/>
      <c r="K68" s="212"/>
      <c r="L68" s="212"/>
      <c r="M68" s="212"/>
      <c r="N68" s="213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</row>
    <row r="69" spans="1:27" s="30" customFormat="1" ht="17.25">
      <c r="A69" s="74" t="s">
        <v>9</v>
      </c>
      <c r="B69" s="295">
        <v>0.005</v>
      </c>
      <c r="C69" s="296" t="s">
        <v>3</v>
      </c>
      <c r="D69" s="296">
        <v>0.03</v>
      </c>
      <c r="E69" s="310" t="str">
        <f>IF(A69=$E$33,E62," ")</f>
        <v> </v>
      </c>
      <c r="F69" s="311"/>
      <c r="G69" s="312" t="str">
        <f aca="true" t="shared" si="0" ref="G69:G74">IF(A69=$E$33,$B$22*E69," ")</f>
        <v> </v>
      </c>
      <c r="H69" s="355"/>
      <c r="I69" s="356"/>
      <c r="J69" s="31"/>
      <c r="K69" s="212"/>
      <c r="L69" s="212"/>
      <c r="M69" s="212"/>
      <c r="N69" s="213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</row>
    <row r="70" spans="1:27" s="30" customFormat="1" ht="17.25">
      <c r="A70" s="74" t="s">
        <v>11</v>
      </c>
      <c r="B70" s="295">
        <v>0.02</v>
      </c>
      <c r="C70" s="296" t="s">
        <v>3</v>
      </c>
      <c r="D70" s="296">
        <v>0.05</v>
      </c>
      <c r="E70" s="313" t="str">
        <f>IF(A70=$E$33,E63," ")</f>
        <v> </v>
      </c>
      <c r="F70" s="314"/>
      <c r="G70" s="315" t="str">
        <f t="shared" si="0"/>
        <v> </v>
      </c>
      <c r="H70" s="342"/>
      <c r="I70" s="343"/>
      <c r="J70" s="31"/>
      <c r="K70" s="212"/>
      <c r="L70" s="212"/>
      <c r="M70" s="212"/>
      <c r="N70" s="213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</row>
    <row r="71" spans="1:27" s="30" customFormat="1" ht="17.25">
      <c r="A71" s="74" t="s">
        <v>12</v>
      </c>
      <c r="B71" s="295">
        <v>0.01</v>
      </c>
      <c r="C71" s="296" t="s">
        <v>3</v>
      </c>
      <c r="D71" s="296">
        <v>0.03</v>
      </c>
      <c r="E71" s="313" t="str">
        <f>IF(A71=$E$33,E64," ")</f>
        <v> </v>
      </c>
      <c r="F71" s="314"/>
      <c r="G71" s="315" t="str">
        <f t="shared" si="0"/>
        <v> </v>
      </c>
      <c r="H71" s="342"/>
      <c r="I71" s="343"/>
      <c r="J71" s="31"/>
      <c r="K71" s="212"/>
      <c r="L71" s="212"/>
      <c r="M71" s="212"/>
      <c r="N71" s="213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</row>
    <row r="72" spans="1:27" s="30" customFormat="1" ht="17.25">
      <c r="A72" s="74" t="s">
        <v>14</v>
      </c>
      <c r="B72" s="295">
        <v>0.03</v>
      </c>
      <c r="C72" s="296" t="s">
        <v>3</v>
      </c>
      <c r="D72" s="296">
        <v>0.07</v>
      </c>
      <c r="E72" s="336">
        <f>IF(A72=$E$33,E62," ")</f>
        <v>0.07</v>
      </c>
      <c r="F72" s="335"/>
      <c r="G72" s="338">
        <f t="shared" si="0"/>
        <v>0</v>
      </c>
      <c r="H72" s="340"/>
      <c r="I72" s="341"/>
      <c r="J72" s="31"/>
      <c r="K72" s="212"/>
      <c r="L72" s="212"/>
      <c r="M72" s="212"/>
      <c r="N72" s="213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</row>
    <row r="73" spans="1:27" s="30" customFormat="1" ht="17.25">
      <c r="A73" s="74" t="s">
        <v>16</v>
      </c>
      <c r="B73" s="295">
        <v>0.01</v>
      </c>
      <c r="C73" s="296" t="s">
        <v>3</v>
      </c>
      <c r="D73" s="296">
        <v>0.03</v>
      </c>
      <c r="E73" s="313" t="str">
        <f>IF(A73=$E$33,E65," ")</f>
        <v> </v>
      </c>
      <c r="F73" s="314"/>
      <c r="G73" s="315" t="str">
        <f t="shared" si="0"/>
        <v> </v>
      </c>
      <c r="H73" s="342"/>
      <c r="I73" s="343"/>
      <c r="J73" s="31"/>
      <c r="K73" s="212"/>
      <c r="L73" s="212"/>
      <c r="M73" s="212"/>
      <c r="N73" s="213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</row>
    <row r="74" spans="1:27" s="30" customFormat="1" ht="18" thickBot="1">
      <c r="A74" s="74" t="s">
        <v>10</v>
      </c>
      <c r="B74" s="297">
        <v>0.03</v>
      </c>
      <c r="C74" s="298" t="s">
        <v>3</v>
      </c>
      <c r="D74" s="298">
        <v>0.05</v>
      </c>
      <c r="E74" s="316" t="str">
        <f>IF(A74=$E$33,E67," ")</f>
        <v> </v>
      </c>
      <c r="F74" s="317"/>
      <c r="G74" s="318" t="str">
        <f t="shared" si="0"/>
        <v> </v>
      </c>
      <c r="H74" s="344"/>
      <c r="I74" s="345"/>
      <c r="J74" s="31"/>
      <c r="K74" s="212"/>
      <c r="L74" s="212"/>
      <c r="M74" s="212"/>
      <c r="N74" s="213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</row>
    <row r="75" spans="1:33" s="30" customFormat="1" ht="18" thickBot="1">
      <c r="A75" s="49"/>
      <c r="B75" s="85"/>
      <c r="C75" s="86"/>
      <c r="D75" s="87"/>
      <c r="E75" s="88"/>
      <c r="F75" s="85"/>
      <c r="G75" s="319"/>
      <c r="H75" s="346">
        <f>IF(ABS(SUM(G69:G74))&lt;10000,10000,ABS(SUM(G69:G74)))</f>
        <v>10000</v>
      </c>
      <c r="I75" s="347"/>
      <c r="J75" s="299"/>
      <c r="K75" s="212"/>
      <c r="L75" s="212"/>
      <c r="M75" s="212"/>
      <c r="N75" s="212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</row>
    <row r="76" spans="2:36" ht="16.5">
      <c r="B76" s="260"/>
      <c r="C76" s="17"/>
      <c r="D76" s="17"/>
      <c r="E76" s="20"/>
      <c r="F76" s="20"/>
      <c r="G76" s="20"/>
      <c r="H76" s="20"/>
      <c r="I76" s="20"/>
      <c r="J76" s="17"/>
      <c r="K76" s="211"/>
      <c r="L76" s="211"/>
      <c r="M76" s="211"/>
      <c r="N76" s="211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</row>
    <row r="77" spans="1:36" ht="19.5" customHeight="1">
      <c r="A77" s="407" t="s">
        <v>134</v>
      </c>
      <c r="C77" s="17"/>
      <c r="D77" s="17"/>
      <c r="E77" s="20"/>
      <c r="F77" s="20"/>
      <c r="G77" s="20"/>
      <c r="H77" s="20"/>
      <c r="I77" s="20"/>
      <c r="J77" s="17"/>
      <c r="K77" s="211"/>
      <c r="L77" s="211"/>
      <c r="M77" s="211"/>
      <c r="N77" s="211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</row>
    <row r="78" spans="1:36" ht="19.5" customHeight="1">
      <c r="A78" s="337" t="s">
        <v>133</v>
      </c>
      <c r="C78" s="17"/>
      <c r="D78" s="17"/>
      <c r="E78" s="20"/>
      <c r="F78" s="20"/>
      <c r="G78" s="20"/>
      <c r="H78" s="20"/>
      <c r="I78" s="20"/>
      <c r="J78" s="17"/>
      <c r="K78" s="211"/>
      <c r="L78" s="211"/>
      <c r="M78" s="211"/>
      <c r="N78" s="211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</row>
    <row r="79" spans="2:36" ht="16.5">
      <c r="B79" s="339"/>
      <c r="C79" s="17"/>
      <c r="D79" s="17"/>
      <c r="E79" s="20"/>
      <c r="F79" s="20"/>
      <c r="G79" s="20"/>
      <c r="H79" s="20"/>
      <c r="I79" s="20"/>
      <c r="J79" s="17"/>
      <c r="K79" s="211"/>
      <c r="L79" s="211"/>
      <c r="M79" s="211"/>
      <c r="N79" s="211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</row>
    <row r="80" spans="1:36" ht="16.5">
      <c r="A80" s="17"/>
      <c r="B80" s="17"/>
      <c r="C80" s="17"/>
      <c r="D80" s="17"/>
      <c r="E80" s="20"/>
      <c r="F80" s="20"/>
      <c r="G80" s="20"/>
      <c r="H80" s="20"/>
      <c r="I80" s="20"/>
      <c r="J80" s="17"/>
      <c r="K80" s="211"/>
      <c r="L80" s="211"/>
      <c r="M80" s="211"/>
      <c r="N80" s="211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</row>
    <row r="81" spans="1:36" s="30" customFormat="1" ht="21" customHeight="1">
      <c r="A81" s="15" t="s">
        <v>34</v>
      </c>
      <c r="B81" s="16"/>
      <c r="C81" s="16"/>
      <c r="D81" s="16"/>
      <c r="E81" s="16"/>
      <c r="F81" s="16"/>
      <c r="G81" s="16"/>
      <c r="H81" s="16"/>
      <c r="I81" s="16"/>
      <c r="J81" s="16"/>
      <c r="K81" s="215"/>
      <c r="L81" s="215"/>
      <c r="M81" s="215"/>
      <c r="N81" s="215"/>
      <c r="O81" s="16"/>
      <c r="P81" s="16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</row>
    <row r="82" spans="1:36" ht="16.5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211"/>
      <c r="L82" s="211"/>
      <c r="M82" s="211"/>
      <c r="N82" s="211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</row>
    <row r="83" spans="1:36" ht="16.5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211"/>
      <c r="L83" s="211"/>
      <c r="M83" s="211"/>
      <c r="N83" s="211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</row>
    <row r="84" spans="1:36" ht="32.25" customHeight="1">
      <c r="A84" s="255" t="s">
        <v>35</v>
      </c>
      <c r="B84" s="91" t="s">
        <v>36</v>
      </c>
      <c r="C84" s="361" t="s">
        <v>72</v>
      </c>
      <c r="D84" s="361"/>
      <c r="E84" s="93" t="s">
        <v>37</v>
      </c>
      <c r="F84" s="361" t="s">
        <v>38</v>
      </c>
      <c r="G84" s="361"/>
      <c r="H84" s="94"/>
      <c r="I84" s="94"/>
      <c r="J84" s="260"/>
      <c r="K84" s="216"/>
      <c r="L84" s="216"/>
      <c r="M84" s="216"/>
      <c r="N84" s="211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</row>
    <row r="85" spans="1:36" ht="17.25">
      <c r="A85" s="328" t="s">
        <v>13</v>
      </c>
      <c r="B85" s="91"/>
      <c r="C85" s="362">
        <v>0.75</v>
      </c>
      <c r="D85" s="362"/>
      <c r="E85" s="260"/>
      <c r="F85" s="363" t="s">
        <v>13</v>
      </c>
      <c r="G85" s="363"/>
      <c r="H85" s="94"/>
      <c r="I85" s="94"/>
      <c r="J85" s="260"/>
      <c r="K85" s="214"/>
      <c r="L85" s="214"/>
      <c r="M85" s="214"/>
      <c r="N85" s="211"/>
      <c r="O85" s="17"/>
      <c r="P85" s="17"/>
      <c r="Q85" s="94"/>
      <c r="R85" s="94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</row>
    <row r="86" spans="1:36" s="30" customFormat="1" ht="30.75" customHeight="1" thickBot="1">
      <c r="A86" s="329">
        <f>H75</f>
        <v>10000</v>
      </c>
      <c r="B86" s="98"/>
      <c r="C86" s="362"/>
      <c r="D86" s="362"/>
      <c r="E86" s="99"/>
      <c r="F86" s="330"/>
      <c r="G86" s="331">
        <f>IF(ROUND(A86*C85,-3)&lt;1000,1000,ROUND(A86*C85,-3))</f>
        <v>8000</v>
      </c>
      <c r="H86" s="300"/>
      <c r="I86" s="98"/>
      <c r="J86" s="98"/>
      <c r="K86" s="212"/>
      <c r="L86" s="212"/>
      <c r="M86" s="212"/>
      <c r="N86" s="213"/>
      <c r="O86" s="31"/>
      <c r="P86" s="31"/>
      <c r="Q86" s="103"/>
      <c r="R86" s="104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</row>
    <row r="87" spans="1:36" ht="17.25" thickTop="1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211"/>
      <c r="L87" s="211"/>
      <c r="M87" s="211"/>
      <c r="N87" s="211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</row>
    <row r="88" spans="1:36" ht="16.5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211"/>
      <c r="L88" s="211"/>
      <c r="M88" s="211"/>
      <c r="N88" s="211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</row>
    <row r="89" spans="1:36" s="40" customFormat="1" ht="16.5">
      <c r="A89" s="39" t="s">
        <v>129</v>
      </c>
      <c r="B89" s="106"/>
      <c r="C89" s="357"/>
      <c r="D89" s="357"/>
      <c r="E89" s="357"/>
      <c r="F89" s="357"/>
      <c r="G89" s="357"/>
      <c r="H89" s="357"/>
      <c r="I89" s="357"/>
      <c r="J89" s="357"/>
      <c r="K89" s="218"/>
      <c r="L89" s="218"/>
      <c r="M89" s="218"/>
      <c r="N89" s="218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</row>
    <row r="90" spans="1:36" s="40" customFormat="1" ht="16.5">
      <c r="A90" s="73"/>
      <c r="B90" s="106"/>
      <c r="C90" s="357"/>
      <c r="D90" s="357"/>
      <c r="E90" s="357"/>
      <c r="F90" s="357"/>
      <c r="G90" s="357"/>
      <c r="H90" s="357"/>
      <c r="I90" s="357"/>
      <c r="J90" s="357"/>
      <c r="K90" s="218"/>
      <c r="L90" s="218"/>
      <c r="M90" s="218"/>
      <c r="N90" s="218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</row>
    <row r="91" spans="1:36" s="40" customFormat="1" ht="16.5">
      <c r="A91" s="73"/>
      <c r="B91" s="106"/>
      <c r="C91" s="358"/>
      <c r="D91" s="358"/>
      <c r="E91" s="358"/>
      <c r="F91" s="358"/>
      <c r="G91" s="358"/>
      <c r="H91" s="358"/>
      <c r="I91" s="358"/>
      <c r="J91" s="358"/>
      <c r="K91" s="218"/>
      <c r="L91" s="218"/>
      <c r="M91" s="218"/>
      <c r="N91" s="218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</row>
    <row r="92" spans="1:36" ht="16.5">
      <c r="A92" s="108"/>
      <c r="B92" s="70"/>
      <c r="C92" s="70"/>
      <c r="D92" s="70"/>
      <c r="E92" s="70"/>
      <c r="F92" s="70"/>
      <c r="G92" s="70"/>
      <c r="H92" s="70"/>
      <c r="I92" s="70"/>
      <c r="J92" s="70"/>
      <c r="K92" s="217"/>
      <c r="L92" s="217"/>
      <c r="M92" s="217"/>
      <c r="N92" s="2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</row>
    <row r="93" spans="1:36" ht="6" customHeight="1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217"/>
      <c r="L93" s="217"/>
      <c r="M93" s="217"/>
      <c r="N93" s="2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</row>
    <row r="94" spans="1:36" ht="21.75" customHeight="1">
      <c r="A94" s="15" t="s">
        <v>59</v>
      </c>
      <c r="B94" s="15"/>
      <c r="C94" s="15"/>
      <c r="D94" s="16"/>
      <c r="E94" s="110"/>
      <c r="F94" s="16"/>
      <c r="G94" s="16"/>
      <c r="H94" s="16"/>
      <c r="I94" s="16"/>
      <c r="J94" s="16"/>
      <c r="K94" s="227"/>
      <c r="L94" s="227"/>
      <c r="M94" s="227"/>
      <c r="N94" s="227"/>
      <c r="O94" s="16"/>
      <c r="P94" s="16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</row>
    <row r="95" spans="1:36" ht="6.75" customHeight="1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217"/>
      <c r="L95" s="217"/>
      <c r="M95" s="217"/>
      <c r="N95" s="2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</row>
    <row r="96" spans="1:36" ht="5.25" customHeight="1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217"/>
      <c r="L96" s="217"/>
      <c r="M96" s="217"/>
      <c r="N96" s="2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</row>
    <row r="97" spans="1:36" ht="16.5">
      <c r="A97" s="361" t="s">
        <v>40</v>
      </c>
      <c r="B97" s="332" t="s">
        <v>13</v>
      </c>
      <c r="C97" s="365" t="s">
        <v>41</v>
      </c>
      <c r="D97" s="365"/>
      <c r="E97" s="112" t="s">
        <v>19</v>
      </c>
      <c r="F97" s="17"/>
      <c r="G97" s="332" t="s">
        <v>13</v>
      </c>
      <c r="H97" s="17"/>
      <c r="I97" s="17"/>
      <c r="J97" s="17"/>
      <c r="K97" s="228"/>
      <c r="L97" s="228"/>
      <c r="M97" s="228"/>
      <c r="N97" s="228"/>
      <c r="O97" s="20"/>
      <c r="P97" s="20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</row>
    <row r="98" spans="1:36" s="117" customFormat="1" ht="30.75" customHeight="1" thickBot="1">
      <c r="A98" s="361"/>
      <c r="B98" s="329">
        <f>A86</f>
        <v>10000</v>
      </c>
      <c r="C98" s="365"/>
      <c r="D98" s="365"/>
      <c r="E98" s="114">
        <v>10</v>
      </c>
      <c r="F98" s="115" t="s">
        <v>37</v>
      </c>
      <c r="G98" s="333">
        <f>IF(ROUND(B98*E98/100,-2)&lt;100,100,ROUND(B98*E98/100,-2))</f>
        <v>1000</v>
      </c>
      <c r="H98" s="300"/>
      <c r="I98" s="301"/>
      <c r="J98" s="301"/>
      <c r="K98" s="229"/>
      <c r="L98" s="230"/>
      <c r="M98" s="229"/>
      <c r="N98" s="229"/>
      <c r="O98" s="118"/>
      <c r="R98" s="119"/>
      <c r="Y98" s="89"/>
      <c r="Z98" s="89"/>
      <c r="AA98" s="89"/>
      <c r="AB98" s="89"/>
      <c r="AC98" s="89"/>
      <c r="AD98" s="89"/>
      <c r="AE98" s="89"/>
      <c r="AF98" s="89"/>
      <c r="AG98" s="89"/>
      <c r="AH98" s="89"/>
      <c r="AI98" s="89"/>
      <c r="AJ98" s="89"/>
    </row>
    <row r="99" spans="1:36" ht="17.25" thickTop="1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228"/>
      <c r="L99" s="228"/>
      <c r="M99" s="228"/>
      <c r="N99" s="228"/>
      <c r="O99" s="20"/>
      <c r="P99" s="20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</row>
    <row r="100" spans="1:36" ht="16.5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217"/>
      <c r="L100" s="217"/>
      <c r="M100" s="217"/>
      <c r="N100" s="2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</row>
    <row r="101" spans="1:36" ht="16.5">
      <c r="A101" s="303" t="s">
        <v>130</v>
      </c>
      <c r="B101" s="359"/>
      <c r="C101" s="359"/>
      <c r="D101" s="359"/>
      <c r="E101" s="359"/>
      <c r="F101" s="359"/>
      <c r="G101" s="359"/>
      <c r="H101" s="359"/>
      <c r="I101" s="359"/>
      <c r="J101" s="359"/>
      <c r="K101" s="226"/>
      <c r="L101" s="226"/>
      <c r="M101" s="226"/>
      <c r="N101" s="226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</row>
    <row r="102" spans="1:36" ht="16.5">
      <c r="A102" s="73"/>
      <c r="B102" s="359"/>
      <c r="C102" s="359"/>
      <c r="D102" s="359"/>
      <c r="E102" s="359"/>
      <c r="F102" s="359"/>
      <c r="G102" s="359"/>
      <c r="H102" s="359"/>
      <c r="I102" s="359"/>
      <c r="J102" s="359"/>
      <c r="K102" s="226"/>
      <c r="L102" s="226"/>
      <c r="M102" s="226"/>
      <c r="N102" s="226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</row>
    <row r="103" spans="1:36" ht="16.5">
      <c r="A103" s="73"/>
      <c r="B103" s="360"/>
      <c r="C103" s="360"/>
      <c r="D103" s="360"/>
      <c r="E103" s="360"/>
      <c r="F103" s="360"/>
      <c r="G103" s="360"/>
      <c r="H103" s="360"/>
      <c r="I103" s="360"/>
      <c r="J103" s="360"/>
      <c r="K103" s="226"/>
      <c r="L103" s="226"/>
      <c r="M103" s="226"/>
      <c r="N103" s="226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</row>
    <row r="104" spans="1:36" ht="16.5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217"/>
      <c r="L104" s="217"/>
      <c r="M104" s="217"/>
      <c r="N104" s="2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</row>
    <row r="105" spans="1:36" ht="16.5">
      <c r="A105" s="260"/>
      <c r="B105" s="260"/>
      <c r="C105" s="260"/>
      <c r="D105" s="260"/>
      <c r="E105" s="17"/>
      <c r="F105" s="17"/>
      <c r="G105" s="17"/>
      <c r="H105" s="17"/>
      <c r="I105" s="17"/>
      <c r="J105" s="17"/>
      <c r="K105" s="217"/>
      <c r="L105" s="217"/>
      <c r="M105" s="217"/>
      <c r="N105" s="2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</row>
    <row r="106" spans="1:36" ht="21" customHeight="1">
      <c r="A106" s="15" t="s">
        <v>43</v>
      </c>
      <c r="B106" s="16"/>
      <c r="C106" s="16"/>
      <c r="D106" s="16"/>
      <c r="E106" s="16"/>
      <c r="F106" s="16"/>
      <c r="G106" s="16"/>
      <c r="H106" s="16"/>
      <c r="I106" s="16"/>
      <c r="J106" s="16"/>
      <c r="K106" s="227"/>
      <c r="L106" s="227"/>
      <c r="M106" s="227"/>
      <c r="N106" s="227"/>
      <c r="O106" s="16"/>
      <c r="P106" s="16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</row>
    <row r="107" spans="1:36" ht="16.5">
      <c r="A107" s="18"/>
      <c r="B107" s="19"/>
      <c r="C107" s="19"/>
      <c r="D107" s="19"/>
      <c r="E107" s="19"/>
      <c r="F107" s="19"/>
      <c r="G107" s="19"/>
      <c r="H107" s="19"/>
      <c r="I107" s="19"/>
      <c r="J107" s="19"/>
      <c r="K107" s="231"/>
      <c r="L107" s="231"/>
      <c r="M107" s="231"/>
      <c r="N107" s="231"/>
      <c r="O107" s="19"/>
      <c r="P107" s="19"/>
      <c r="Q107" s="20"/>
      <c r="R107" s="20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</row>
    <row r="108" spans="1:36" ht="16.5">
      <c r="A108" s="120"/>
      <c r="B108" s="19"/>
      <c r="C108" s="19"/>
      <c r="D108" s="19"/>
      <c r="E108" s="19"/>
      <c r="F108" s="19"/>
      <c r="G108" s="19"/>
      <c r="H108" s="19"/>
      <c r="I108" s="19"/>
      <c r="J108" s="19"/>
      <c r="K108" s="231"/>
      <c r="L108" s="231"/>
      <c r="M108" s="231"/>
      <c r="N108" s="231"/>
      <c r="O108" s="19"/>
      <c r="P108" s="19"/>
      <c r="Q108" s="20"/>
      <c r="R108" s="20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</row>
    <row r="109" spans="1:36" ht="16.5">
      <c r="A109" s="302" t="s">
        <v>44</v>
      </c>
      <c r="B109" s="19"/>
      <c r="C109" s="19"/>
      <c r="D109" s="19"/>
      <c r="E109" s="19"/>
      <c r="F109" s="19"/>
      <c r="G109" s="19"/>
      <c r="H109" s="19"/>
      <c r="I109" s="19"/>
      <c r="J109" s="19"/>
      <c r="K109" s="231"/>
      <c r="L109" s="231"/>
      <c r="M109" s="231"/>
      <c r="N109" s="231"/>
      <c r="O109" s="19"/>
      <c r="P109" s="19"/>
      <c r="Q109" s="20"/>
      <c r="R109" s="20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</row>
    <row r="110" spans="1:36" ht="16.5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217"/>
      <c r="L110" s="217"/>
      <c r="M110" s="217"/>
      <c r="N110" s="2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</row>
    <row r="111" spans="1:36" ht="16.5">
      <c r="A111" s="73" t="s">
        <v>45</v>
      </c>
      <c r="B111" s="357"/>
      <c r="C111" s="357"/>
      <c r="D111" s="357"/>
      <c r="E111" s="357"/>
      <c r="F111" s="357"/>
      <c r="G111" s="357"/>
      <c r="H111" s="357"/>
      <c r="I111" s="357"/>
      <c r="J111" s="357"/>
      <c r="K111" s="218"/>
      <c r="L111" s="218"/>
      <c r="M111" s="218"/>
      <c r="N111" s="218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</row>
    <row r="112" spans="1:36" ht="16.5">
      <c r="A112" s="73"/>
      <c r="B112" s="357"/>
      <c r="C112" s="357"/>
      <c r="D112" s="357"/>
      <c r="E112" s="357"/>
      <c r="F112" s="357"/>
      <c r="G112" s="357"/>
      <c r="H112" s="357"/>
      <c r="I112" s="357"/>
      <c r="J112" s="357"/>
      <c r="K112" s="218"/>
      <c r="L112" s="218"/>
      <c r="M112" s="218"/>
      <c r="N112" s="218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</row>
    <row r="113" spans="1:36" ht="16.5">
      <c r="A113" s="73"/>
      <c r="B113" s="358"/>
      <c r="C113" s="358"/>
      <c r="D113" s="358"/>
      <c r="E113" s="358"/>
      <c r="F113" s="358"/>
      <c r="G113" s="358"/>
      <c r="H113" s="358"/>
      <c r="I113" s="358"/>
      <c r="J113" s="358"/>
      <c r="K113" s="218"/>
      <c r="L113" s="218"/>
      <c r="M113" s="218"/>
      <c r="N113" s="218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</row>
    <row r="114" spans="1:36" ht="16.5">
      <c r="A114" s="260"/>
      <c r="B114" s="260"/>
      <c r="C114" s="260"/>
      <c r="D114" s="260"/>
      <c r="E114" s="17"/>
      <c r="F114" s="17"/>
      <c r="G114" s="17"/>
      <c r="H114" s="17"/>
      <c r="I114" s="17"/>
      <c r="J114" s="17"/>
      <c r="K114" s="217"/>
      <c r="L114" s="217"/>
      <c r="M114" s="217"/>
      <c r="N114" s="2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</row>
    <row r="115" spans="1:36" ht="16.5">
      <c r="A115" s="260"/>
      <c r="B115" s="260"/>
      <c r="C115" s="260"/>
      <c r="D115" s="260"/>
      <c r="E115" s="17"/>
      <c r="F115" s="17"/>
      <c r="G115" s="17"/>
      <c r="H115" s="17"/>
      <c r="I115" s="17"/>
      <c r="J115" s="17"/>
      <c r="K115" s="211"/>
      <c r="L115" s="211"/>
      <c r="M115" s="211"/>
      <c r="N115" s="211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</row>
  </sheetData>
  <sheetProtection/>
  <protectedRanges>
    <protectedRange sqref="G98 E86" name="Range15_1"/>
    <protectedRange sqref="I5:I8" name="Range2"/>
    <protectedRange sqref="B4:D4" name="Range1_1"/>
    <protectedRange sqref="B5:D5" name="Range1_2"/>
  </protectedRanges>
  <mergeCells count="49">
    <mergeCell ref="B18:D18"/>
    <mergeCell ref="B21:C21"/>
    <mergeCell ref="B22:C22"/>
    <mergeCell ref="A37:D37"/>
    <mergeCell ref="A38:D38"/>
    <mergeCell ref="A39:D39"/>
    <mergeCell ref="A40:D40"/>
    <mergeCell ref="A41:D41"/>
    <mergeCell ref="A42:D42"/>
    <mergeCell ref="A43:D43"/>
    <mergeCell ref="A44:D44"/>
    <mergeCell ref="A53:D53"/>
    <mergeCell ref="A55:D55"/>
    <mergeCell ref="A45:D45"/>
    <mergeCell ref="A46:D46"/>
    <mergeCell ref="A47:D47"/>
    <mergeCell ref="A48:D48"/>
    <mergeCell ref="A49:D49"/>
    <mergeCell ref="A50:D50"/>
    <mergeCell ref="A59:D59"/>
    <mergeCell ref="A60:D60"/>
    <mergeCell ref="A97:A98"/>
    <mergeCell ref="C97:D98"/>
    <mergeCell ref="A51:D51"/>
    <mergeCell ref="A52:D52"/>
    <mergeCell ref="A56:D56"/>
    <mergeCell ref="A57:D57"/>
    <mergeCell ref="A58:D58"/>
    <mergeCell ref="A54:D54"/>
    <mergeCell ref="G22:J23"/>
    <mergeCell ref="B25:J27"/>
    <mergeCell ref="C89:J91"/>
    <mergeCell ref="B101:J103"/>
    <mergeCell ref="B111:J113"/>
    <mergeCell ref="C84:D84"/>
    <mergeCell ref="F84:G84"/>
    <mergeCell ref="C85:D86"/>
    <mergeCell ref="F85:G85"/>
    <mergeCell ref="A61:D61"/>
    <mergeCell ref="H72:I72"/>
    <mergeCell ref="H73:I73"/>
    <mergeCell ref="H74:I74"/>
    <mergeCell ref="H75:I75"/>
    <mergeCell ref="B68:D68"/>
    <mergeCell ref="E68:F68"/>
    <mergeCell ref="H68:I68"/>
    <mergeCell ref="H69:I69"/>
    <mergeCell ref="H70:I70"/>
    <mergeCell ref="H71:I71"/>
  </mergeCells>
  <dataValidations count="6">
    <dataValidation type="list" allowBlank="1" showInputMessage="1" showErrorMessage="1" sqref="B18:D18">
      <formula1>$A$69:$A$74</formula1>
    </dataValidation>
    <dataValidation type="list" allowBlank="1" showInputMessage="1" showErrorMessage="1" sqref="B19:D19">
      <formula1>Template!#REF!</formula1>
    </dataValidation>
    <dataValidation type="decimal" operator="lessThanOrEqual" allowBlank="1" showInputMessage="1" showErrorMessage="1" sqref="E37:E56 E58:E61">
      <formula1>0</formula1>
    </dataValidation>
    <dataValidation type="decimal" operator="lessThan" allowBlank="1" showInputMessage="1" showErrorMessage="1" sqref="E57">
      <formula1>0</formula1>
    </dataValidation>
    <dataValidation type="list" allowBlank="1" showInputMessage="1" showErrorMessage="1" sqref="E98">
      <formula1>Template!#REF!</formula1>
    </dataValidation>
    <dataValidation type="list" allowBlank="1" showInputMessage="1" showErrorMessage="1" sqref="C85">
      <formula1>Template!#REF!</formula1>
    </dataValidation>
  </dataValidations>
  <printOptions/>
  <pageMargins left="0.1968503937007874" right="0.07874015748031496" top="0.4330708661417323" bottom="0.35433070866141736" header="0.2362204724409449" footer="0.15748031496062992"/>
  <pageSetup horizontalDpi="600" verticalDpi="600" orientation="portrait" paperSize="9" scale="52" r:id="rId1"/>
  <headerFooter>
    <oddFooter>&amp;C&amp;P/&amp;N</oddFooter>
  </headerFooter>
  <rowBreaks count="1" manualBreakCount="1">
    <brk id="65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7999799847602844"/>
  </sheetPr>
  <dimension ref="A1:AG115"/>
  <sheetViews>
    <sheetView zoomScale="90" zoomScaleNormal="90" zoomScaleSheetLayoutView="70" zoomScalePageLayoutView="0" workbookViewId="0" topLeftCell="A88">
      <selection activeCell="F37" sqref="F37"/>
    </sheetView>
  </sheetViews>
  <sheetFormatPr defaultColWidth="9.140625" defaultRowHeight="12.75"/>
  <cols>
    <col min="1" max="1" width="4.8515625" style="1" customWidth="1"/>
    <col min="2" max="2" width="32.28125" style="1" customWidth="1"/>
    <col min="3" max="3" width="18.8515625" style="1" customWidth="1"/>
    <col min="4" max="4" width="12.8515625" style="1" customWidth="1"/>
    <col min="5" max="5" width="10.421875" style="1" customWidth="1"/>
    <col min="6" max="6" width="17.28125" style="1" customWidth="1"/>
    <col min="7" max="7" width="7.00390625" style="1" customWidth="1"/>
    <col min="8" max="8" width="20.140625" style="1" customWidth="1"/>
    <col min="9" max="9" width="19.28125" style="1" customWidth="1"/>
    <col min="10" max="10" width="32.140625" style="1" customWidth="1"/>
    <col min="11" max="12" width="16.140625" style="1" customWidth="1"/>
    <col min="13" max="13" width="16.7109375" style="1" customWidth="1"/>
    <col min="14" max="14" width="15.7109375" style="1" bestFit="1" customWidth="1"/>
    <col min="15" max="15" width="13.8515625" style="1" bestFit="1" customWidth="1"/>
    <col min="16" max="17" width="15.7109375" style="1" bestFit="1" customWidth="1"/>
    <col min="18" max="18" width="10.7109375" style="1" customWidth="1"/>
    <col min="19" max="16384" width="9.140625" style="1" customWidth="1"/>
  </cols>
  <sheetData>
    <row r="1" spans="11:18" ht="21.75" customHeight="1">
      <c r="K1" s="2"/>
      <c r="L1" s="239"/>
      <c r="M1" s="239"/>
      <c r="N1" s="3"/>
      <c r="O1" s="3"/>
      <c r="P1" s="3"/>
      <c r="Q1" s="3"/>
      <c r="R1" s="3"/>
    </row>
    <row r="2" spans="11:18" ht="15" customHeight="1">
      <c r="K2" s="2"/>
      <c r="L2" s="239"/>
      <c r="M2" s="239"/>
      <c r="N2" s="3"/>
      <c r="O2" s="3"/>
      <c r="P2" s="3"/>
      <c r="Q2" s="3"/>
      <c r="R2" s="3"/>
    </row>
    <row r="3" spans="2:18" ht="20.25" customHeight="1">
      <c r="B3" s="243" t="s">
        <v>53</v>
      </c>
      <c r="C3" s="244" t="s">
        <v>73</v>
      </c>
      <c r="D3" s="244"/>
      <c r="E3" s="244"/>
      <c r="F3" s="244"/>
      <c r="G3" s="244"/>
      <c r="J3" s="2"/>
      <c r="K3" s="237" t="s">
        <v>1</v>
      </c>
      <c r="L3" s="237" t="s">
        <v>2</v>
      </c>
      <c r="N3" s="4"/>
      <c r="O3" s="5"/>
      <c r="P3" s="4"/>
      <c r="Q3" s="4"/>
      <c r="R3" s="4"/>
    </row>
    <row r="4" spans="2:18" ht="20.25" customHeight="1">
      <c r="B4" s="243" t="s">
        <v>52</v>
      </c>
      <c r="C4" s="249">
        <v>43101</v>
      </c>
      <c r="D4" s="245"/>
      <c r="E4" s="246" t="s">
        <v>128</v>
      </c>
      <c r="F4" s="249">
        <v>43373</v>
      </c>
      <c r="G4" s="245"/>
      <c r="J4" s="6" t="s">
        <v>4</v>
      </c>
      <c r="K4" s="232"/>
      <c r="L4" s="238"/>
      <c r="N4" s="7"/>
      <c r="O4" s="5"/>
      <c r="P4" s="8"/>
      <c r="Q4" s="8"/>
      <c r="R4" s="8"/>
    </row>
    <row r="5" spans="2:18" ht="20.25" customHeight="1">
      <c r="B5" s="243" t="s">
        <v>51</v>
      </c>
      <c r="C5" s="247" t="s">
        <v>5</v>
      </c>
      <c r="D5" s="248"/>
      <c r="E5" s="248"/>
      <c r="F5" s="248"/>
      <c r="G5" s="248"/>
      <c r="J5" s="6" t="s">
        <v>54</v>
      </c>
      <c r="K5" s="232"/>
      <c r="L5" s="238"/>
      <c r="N5" s="7"/>
      <c r="O5" s="5"/>
      <c r="P5" s="8"/>
      <c r="Q5" s="8"/>
      <c r="R5" s="8"/>
    </row>
    <row r="6" spans="2:18" ht="19.5" customHeight="1">
      <c r="B6" s="9"/>
      <c r="C6" s="10"/>
      <c r="D6" s="11"/>
      <c r="E6" s="11"/>
      <c r="F6" s="11"/>
      <c r="G6" s="11"/>
      <c r="J6" s="6" t="s">
        <v>6</v>
      </c>
      <c r="K6" s="233"/>
      <c r="L6" s="238"/>
      <c r="N6" s="7"/>
      <c r="O6" s="5"/>
      <c r="P6" s="8"/>
      <c r="Q6" s="8"/>
      <c r="R6" s="8"/>
    </row>
    <row r="7" spans="2:18" ht="19.5" customHeight="1">
      <c r="B7" s="9"/>
      <c r="C7" s="10"/>
      <c r="D7" s="11"/>
      <c r="E7" s="11"/>
      <c r="F7" s="11"/>
      <c r="G7" s="11"/>
      <c r="H7" s="11"/>
      <c r="I7" s="11"/>
      <c r="J7" s="6" t="s">
        <v>7</v>
      </c>
      <c r="K7" s="233"/>
      <c r="L7" s="238"/>
      <c r="N7" s="7"/>
      <c r="O7" s="5"/>
      <c r="P7" s="8"/>
      <c r="Q7" s="8"/>
      <c r="R7" s="8"/>
    </row>
    <row r="8" spans="2:18" ht="15">
      <c r="B8" s="9"/>
      <c r="C8" s="10"/>
      <c r="D8" s="11"/>
      <c r="E8" s="11"/>
      <c r="F8" s="11"/>
      <c r="G8" s="11"/>
      <c r="H8" s="11"/>
      <c r="I8" s="11"/>
      <c r="J8" s="12"/>
      <c r="N8" s="13"/>
      <c r="O8" s="5"/>
      <c r="P8" s="14"/>
      <c r="Q8" s="14"/>
      <c r="R8" s="14"/>
    </row>
    <row r="9" spans="2:16" ht="15">
      <c r="B9" s="9"/>
      <c r="C9" s="10"/>
      <c r="D9" s="11"/>
      <c r="E9" s="11"/>
      <c r="F9" s="11"/>
      <c r="G9" s="11"/>
      <c r="H9" s="11"/>
      <c r="I9" s="11"/>
      <c r="J9" s="12"/>
      <c r="M9" s="13"/>
      <c r="N9" s="14"/>
      <c r="O9" s="14"/>
      <c r="P9" s="14"/>
    </row>
    <row r="10" spans="2:31" ht="24" customHeight="1">
      <c r="B10" s="15" t="s">
        <v>8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</row>
    <row r="11" spans="2:31" s="21" customFormat="1" ht="15">
      <c r="B11" s="18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</row>
    <row r="12" spans="13:16" ht="15">
      <c r="M12" s="13"/>
      <c r="N12" s="14"/>
      <c r="O12" s="14"/>
      <c r="P12" s="14"/>
    </row>
    <row r="13" spans="2:31" ht="24" customHeight="1">
      <c r="B13" s="15" t="s">
        <v>55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</row>
    <row r="14" spans="2:31" ht="15"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</row>
    <row r="15" spans="2:32" ht="15">
      <c r="B15" s="23"/>
      <c r="C15" s="23"/>
      <c r="D15" s="23"/>
      <c r="E15" s="23"/>
      <c r="F15" s="124"/>
      <c r="G15" s="124"/>
      <c r="H15" s="125"/>
      <c r="I15" s="125"/>
      <c r="J15" s="125"/>
      <c r="K15" s="125"/>
      <c r="L15" s="125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</row>
    <row r="16" spans="2:32" ht="21.75" customHeight="1" thickBot="1">
      <c r="B16" s="24" t="s">
        <v>56</v>
      </c>
      <c r="C16" s="17"/>
      <c r="D16" s="17"/>
      <c r="E16" s="17"/>
      <c r="F16" s="126"/>
      <c r="G16" s="126"/>
      <c r="H16" s="25"/>
      <c r="I16" s="127"/>
      <c r="J16" s="128"/>
      <c r="K16" s="128"/>
      <c r="L16" s="128"/>
      <c r="M16" s="26"/>
      <c r="N16" s="26"/>
      <c r="O16" s="26"/>
      <c r="P16" s="26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</row>
    <row r="17" spans="1:32" s="30" customFormat="1" ht="15.75" thickBot="1">
      <c r="A17" s="27"/>
      <c r="B17" s="28" t="s">
        <v>63</v>
      </c>
      <c r="C17" s="372" t="s">
        <v>14</v>
      </c>
      <c r="D17" s="373"/>
      <c r="E17" s="374"/>
      <c r="F17" s="403"/>
      <c r="G17" s="403"/>
      <c r="H17" s="29"/>
      <c r="I17" s="129"/>
      <c r="J17" s="128"/>
      <c r="K17" s="128"/>
      <c r="L17" s="128"/>
      <c r="M17" s="32"/>
      <c r="N17" s="32"/>
      <c r="O17" s="32"/>
      <c r="P17" s="32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</row>
    <row r="18" spans="1:32" s="30" customFormat="1" ht="15">
      <c r="A18" s="34"/>
      <c r="B18" s="28"/>
      <c r="C18" s="33"/>
      <c r="D18" s="33"/>
      <c r="E18" s="33"/>
      <c r="F18" s="130"/>
      <c r="G18" s="131"/>
      <c r="H18" s="132"/>
      <c r="I18" s="129"/>
      <c r="J18" s="128"/>
      <c r="K18" s="128"/>
      <c r="L18" s="128"/>
      <c r="M18" s="32"/>
      <c r="N18" s="32"/>
      <c r="O18" s="32"/>
      <c r="P18" s="32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</row>
    <row r="19" spans="1:31" s="30" customFormat="1" ht="21.75" customHeight="1">
      <c r="A19" s="35"/>
      <c r="B19" s="28"/>
      <c r="C19" s="28"/>
      <c r="D19" s="28"/>
      <c r="E19" s="28"/>
      <c r="F19" s="131"/>
      <c r="G19" s="131"/>
      <c r="H19" s="131"/>
      <c r="I19" s="128"/>
      <c r="J19" s="210"/>
      <c r="K19" s="131"/>
      <c r="L19" s="1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ht="15.75" thickBot="1">
      <c r="A20" s="38"/>
      <c r="B20" s="36"/>
      <c r="C20" s="375" t="s">
        <v>13</v>
      </c>
      <c r="D20" s="375"/>
      <c r="F20" s="17"/>
      <c r="H20" s="17"/>
      <c r="I20" s="3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</row>
    <row r="21" spans="1:31" s="40" customFormat="1" ht="15.75" thickBot="1">
      <c r="A21" s="38"/>
      <c r="B21" s="39" t="s">
        <v>64</v>
      </c>
      <c r="C21" s="376">
        <f>PL!E18</f>
        <v>26800000</v>
      </c>
      <c r="D21" s="377"/>
      <c r="G21" s="41" t="s">
        <v>15</v>
      </c>
      <c r="H21" s="380"/>
      <c r="I21" s="380"/>
      <c r="J21" s="380"/>
      <c r="K21" s="380"/>
      <c r="L21" s="380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</row>
    <row r="22" spans="1:31" s="40" customFormat="1" ht="15">
      <c r="A22" s="38"/>
      <c r="B22" s="39"/>
      <c r="C22" s="39"/>
      <c r="D22" s="39"/>
      <c r="F22" s="43" t="s">
        <v>17</v>
      </c>
      <c r="G22" s="41"/>
      <c r="H22" s="381"/>
      <c r="I22" s="381"/>
      <c r="J22" s="381"/>
      <c r="K22" s="381"/>
      <c r="L22" s="381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</row>
    <row r="23" spans="1:31" s="46" customFormat="1" ht="15">
      <c r="A23" s="38"/>
      <c r="B23" s="44"/>
      <c r="C23" s="45"/>
      <c r="D23" s="45"/>
      <c r="E23" s="45"/>
      <c r="G23" s="47"/>
      <c r="H23" s="47"/>
      <c r="I23" s="47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</row>
    <row r="24" spans="2:31" s="46" customFormat="1" ht="17.25" customHeight="1">
      <c r="B24" s="44" t="s">
        <v>65</v>
      </c>
      <c r="C24" s="380"/>
      <c r="D24" s="380"/>
      <c r="E24" s="380"/>
      <c r="F24" s="380"/>
      <c r="G24" s="380"/>
      <c r="H24" s="380"/>
      <c r="I24" s="380"/>
      <c r="J24" s="380"/>
      <c r="K24" s="380"/>
      <c r="L24" s="380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</row>
    <row r="25" spans="2:31" s="46" customFormat="1" ht="17.25" customHeight="1">
      <c r="B25" s="48"/>
      <c r="C25" s="380"/>
      <c r="D25" s="380"/>
      <c r="E25" s="380"/>
      <c r="F25" s="380"/>
      <c r="G25" s="380"/>
      <c r="H25" s="380"/>
      <c r="I25" s="380"/>
      <c r="J25" s="380"/>
      <c r="K25" s="380"/>
      <c r="L25" s="380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</row>
    <row r="26" spans="2:31" s="46" customFormat="1" ht="17.25" customHeight="1">
      <c r="B26" s="48"/>
      <c r="C26" s="381"/>
      <c r="D26" s="381"/>
      <c r="E26" s="381"/>
      <c r="F26" s="381"/>
      <c r="G26" s="381"/>
      <c r="H26" s="381"/>
      <c r="I26" s="381"/>
      <c r="J26" s="381"/>
      <c r="K26" s="381"/>
      <c r="L26" s="381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</row>
    <row r="27" spans="2:31" ht="15">
      <c r="B27" s="49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</row>
    <row r="28" spans="2:31" ht="15"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</row>
    <row r="29" spans="2:31" ht="21.75" customHeight="1">
      <c r="B29" s="15" t="s">
        <v>62</v>
      </c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</row>
    <row r="30" spans="2:31" ht="15">
      <c r="B30" s="17"/>
      <c r="C30" s="17"/>
      <c r="D30" s="17"/>
      <c r="E30" s="17"/>
      <c r="F30" s="17"/>
      <c r="G30" s="17"/>
      <c r="H30" s="17"/>
      <c r="I30" s="17"/>
      <c r="J30" s="17"/>
      <c r="K30" s="50"/>
      <c r="L30" s="50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</row>
    <row r="31" spans="2:31" ht="21" customHeight="1">
      <c r="B31" s="17"/>
      <c r="C31" s="17"/>
      <c r="D31" s="17"/>
      <c r="E31" s="17"/>
      <c r="F31" s="17"/>
      <c r="G31" s="140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</row>
    <row r="32" spans="2:33" s="30" customFormat="1" ht="36.75" customHeight="1">
      <c r="B32" s="51" t="s">
        <v>18</v>
      </c>
      <c r="C32" s="52"/>
      <c r="D32" s="52"/>
      <c r="E32" s="52"/>
      <c r="F32" s="242" t="str">
        <f>C17</f>
        <v>กำไร(ขาดทุน)ก่อนภาษี</v>
      </c>
      <c r="G32" s="56"/>
      <c r="H32" s="53"/>
      <c r="I32" s="53"/>
      <c r="J32" s="53"/>
      <c r="K32" s="53"/>
      <c r="L32" s="53"/>
      <c r="M32" s="31"/>
      <c r="N32" s="17"/>
      <c r="O32" s="17"/>
      <c r="P32" s="17"/>
      <c r="Q32" s="17"/>
      <c r="R32" s="17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</row>
    <row r="33" spans="2:33" s="30" customFormat="1" ht="19.5" customHeight="1">
      <c r="B33" s="54" t="s">
        <v>61</v>
      </c>
      <c r="C33" s="55"/>
      <c r="D33" s="55"/>
      <c r="E33" s="55"/>
      <c r="F33" s="138">
        <f>VLOOKUP(F32,$B$68:$F$73,5,FALSE)</f>
        <v>0.07</v>
      </c>
      <c r="G33" s="56"/>
      <c r="H33" s="56"/>
      <c r="I33" s="56"/>
      <c r="J33" s="56"/>
      <c r="K33" s="56"/>
      <c r="L33" s="56"/>
      <c r="M33" s="31"/>
      <c r="N33" s="17"/>
      <c r="O33" s="17"/>
      <c r="P33" s="17"/>
      <c r="Q33" s="17"/>
      <c r="R33" s="17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</row>
    <row r="34" spans="2:33" ht="24" customHeight="1">
      <c r="B34" s="57" t="s">
        <v>60</v>
      </c>
      <c r="C34" s="58"/>
      <c r="D34" s="58"/>
      <c r="E34" s="58"/>
      <c r="F34" s="59" t="s">
        <v>19</v>
      </c>
      <c r="G34" s="60" t="s">
        <v>20</v>
      </c>
      <c r="H34" s="61"/>
      <c r="I34" s="61"/>
      <c r="J34" s="61"/>
      <c r="K34" s="61"/>
      <c r="L34" s="61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</row>
    <row r="35" spans="2:33" ht="7.5" customHeight="1">
      <c r="B35" s="62"/>
      <c r="C35" s="63"/>
      <c r="D35" s="63"/>
      <c r="E35" s="63"/>
      <c r="F35" s="64"/>
      <c r="G35" s="65"/>
      <c r="H35" s="65"/>
      <c r="I35" s="65"/>
      <c r="J35" s="65"/>
      <c r="K35" s="65"/>
      <c r="L35" s="65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</row>
    <row r="36" spans="2:33" ht="30.75" customHeight="1">
      <c r="B36" s="399" t="s">
        <v>50</v>
      </c>
      <c r="C36" s="400"/>
      <c r="D36" s="400"/>
      <c r="E36" s="400"/>
      <c r="F36" s="69">
        <v>-0.01</v>
      </c>
      <c r="G36" s="402"/>
      <c r="H36" s="381"/>
      <c r="I36" s="381"/>
      <c r="J36" s="381"/>
      <c r="K36" s="381"/>
      <c r="L36" s="381"/>
      <c r="M36" s="17"/>
      <c r="N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</row>
    <row r="37" spans="2:33" ht="18.75" customHeight="1">
      <c r="B37" s="396" t="s">
        <v>21</v>
      </c>
      <c r="C37" s="397"/>
      <c r="D37" s="397"/>
      <c r="E37" s="397"/>
      <c r="F37" s="69">
        <v>0</v>
      </c>
      <c r="G37" s="388"/>
      <c r="H37" s="389"/>
      <c r="I37" s="389"/>
      <c r="J37" s="389"/>
      <c r="K37" s="389"/>
      <c r="L37" s="389"/>
      <c r="M37" s="17"/>
      <c r="N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</row>
    <row r="38" spans="2:33" ht="33" customHeight="1">
      <c r="B38" s="396" t="s">
        <v>66</v>
      </c>
      <c r="C38" s="397"/>
      <c r="D38" s="397"/>
      <c r="E38" s="397"/>
      <c r="F38" s="69">
        <v>0</v>
      </c>
      <c r="G38" s="388"/>
      <c r="H38" s="389"/>
      <c r="I38" s="389"/>
      <c r="J38" s="389"/>
      <c r="K38" s="389"/>
      <c r="L38" s="389"/>
      <c r="M38" s="17"/>
      <c r="N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</row>
    <row r="39" spans="2:33" ht="16.5" customHeight="1">
      <c r="B39" s="396" t="s">
        <v>22</v>
      </c>
      <c r="C39" s="397"/>
      <c r="D39" s="397"/>
      <c r="E39" s="397"/>
      <c r="F39" s="69">
        <v>0</v>
      </c>
      <c r="G39" s="388"/>
      <c r="H39" s="389"/>
      <c r="I39" s="389"/>
      <c r="J39" s="389"/>
      <c r="K39" s="389"/>
      <c r="L39" s="389"/>
      <c r="M39" s="17"/>
      <c r="N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</row>
    <row r="40" spans="2:33" ht="36.75" customHeight="1">
      <c r="B40" s="396" t="s">
        <v>67</v>
      </c>
      <c r="C40" s="397"/>
      <c r="D40" s="397"/>
      <c r="E40" s="397"/>
      <c r="F40" s="69">
        <v>0</v>
      </c>
      <c r="G40" s="66"/>
      <c r="H40" s="236"/>
      <c r="I40" s="236"/>
      <c r="J40" s="236"/>
      <c r="K40" s="236"/>
      <c r="L40" s="236"/>
      <c r="M40" s="17"/>
      <c r="N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</row>
    <row r="41" spans="2:33" ht="45" customHeight="1">
      <c r="B41" s="396" t="s">
        <v>23</v>
      </c>
      <c r="C41" s="397"/>
      <c r="D41" s="397"/>
      <c r="E41" s="397"/>
      <c r="F41" s="69">
        <v>0</v>
      </c>
      <c r="G41" s="66"/>
      <c r="H41" s="236"/>
      <c r="I41" s="236"/>
      <c r="J41" s="236"/>
      <c r="K41" s="236"/>
      <c r="L41" s="236"/>
      <c r="M41" s="17"/>
      <c r="N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</row>
    <row r="42" spans="2:33" ht="33" customHeight="1">
      <c r="B42" s="396" t="s">
        <v>68</v>
      </c>
      <c r="C42" s="397"/>
      <c r="D42" s="397"/>
      <c r="E42" s="397"/>
      <c r="F42" s="69">
        <v>0</v>
      </c>
      <c r="G42" s="388"/>
      <c r="H42" s="389"/>
      <c r="I42" s="389"/>
      <c r="J42" s="389"/>
      <c r="K42" s="389"/>
      <c r="L42" s="389"/>
      <c r="M42" s="17"/>
      <c r="N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</row>
    <row r="43" spans="2:33" ht="18" customHeight="1">
      <c r="B43" s="396" t="s">
        <v>24</v>
      </c>
      <c r="C43" s="397"/>
      <c r="D43" s="397"/>
      <c r="E43" s="397"/>
      <c r="F43" s="69">
        <v>0</v>
      </c>
      <c r="G43" s="388"/>
      <c r="H43" s="389"/>
      <c r="I43" s="389"/>
      <c r="J43" s="389"/>
      <c r="K43" s="389"/>
      <c r="L43" s="389"/>
      <c r="M43" s="17"/>
      <c r="N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</row>
    <row r="44" spans="2:33" ht="32.25" customHeight="1">
      <c r="B44" s="396" t="s">
        <v>69</v>
      </c>
      <c r="C44" s="397"/>
      <c r="D44" s="397"/>
      <c r="E44" s="397"/>
      <c r="F44" s="69">
        <v>0</v>
      </c>
      <c r="G44" s="388"/>
      <c r="H44" s="389"/>
      <c r="I44" s="389"/>
      <c r="J44" s="389"/>
      <c r="K44" s="389"/>
      <c r="L44" s="389"/>
      <c r="M44" s="17"/>
      <c r="N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</row>
    <row r="45" spans="2:33" ht="21" customHeight="1">
      <c r="B45" s="396" t="s">
        <v>25</v>
      </c>
      <c r="C45" s="397"/>
      <c r="D45" s="397"/>
      <c r="E45" s="397"/>
      <c r="F45" s="69">
        <v>0</v>
      </c>
      <c r="G45" s="388"/>
      <c r="H45" s="389"/>
      <c r="I45" s="389"/>
      <c r="J45" s="389"/>
      <c r="K45" s="389"/>
      <c r="L45" s="389"/>
      <c r="M45" s="17"/>
      <c r="N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</row>
    <row r="46" spans="2:33" ht="18.75" customHeight="1">
      <c r="B46" s="396" t="s">
        <v>70</v>
      </c>
      <c r="C46" s="397"/>
      <c r="D46" s="397"/>
      <c r="E46" s="397"/>
      <c r="F46" s="69">
        <v>0</v>
      </c>
      <c r="G46" s="388"/>
      <c r="H46" s="389"/>
      <c r="I46" s="389"/>
      <c r="J46" s="389"/>
      <c r="K46" s="389"/>
      <c r="L46" s="389"/>
      <c r="M46" s="17"/>
      <c r="N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</row>
    <row r="47" spans="2:33" ht="47.25" customHeight="1">
      <c r="B47" s="399" t="s">
        <v>26</v>
      </c>
      <c r="C47" s="400"/>
      <c r="D47" s="400"/>
      <c r="E47" s="400"/>
      <c r="F47" s="69">
        <v>0</v>
      </c>
      <c r="G47" s="388"/>
      <c r="H47" s="389"/>
      <c r="I47" s="389"/>
      <c r="J47" s="389"/>
      <c r="K47" s="389"/>
      <c r="L47" s="389"/>
      <c r="M47" s="17"/>
      <c r="N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</row>
    <row r="48" spans="2:33" ht="18.75" customHeight="1">
      <c r="B48" s="399" t="s">
        <v>71</v>
      </c>
      <c r="C48" s="400"/>
      <c r="D48" s="400"/>
      <c r="E48" s="401"/>
      <c r="F48" s="69">
        <v>0</v>
      </c>
      <c r="G48" s="388"/>
      <c r="H48" s="389"/>
      <c r="I48" s="389"/>
      <c r="J48" s="389"/>
      <c r="K48" s="389"/>
      <c r="L48" s="389"/>
      <c r="M48" s="17"/>
      <c r="N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</row>
    <row r="49" spans="2:33" ht="30.75" customHeight="1">
      <c r="B49" s="396" t="s">
        <v>27</v>
      </c>
      <c r="C49" s="397"/>
      <c r="D49" s="397"/>
      <c r="E49" s="398"/>
      <c r="F49" s="69">
        <v>0</v>
      </c>
      <c r="G49" s="388"/>
      <c r="H49" s="389"/>
      <c r="I49" s="389"/>
      <c r="J49" s="389"/>
      <c r="K49" s="389"/>
      <c r="L49" s="389"/>
      <c r="M49" s="17"/>
      <c r="N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</row>
    <row r="50" spans="2:33" ht="36.75" customHeight="1">
      <c r="B50" s="396" t="s">
        <v>49</v>
      </c>
      <c r="C50" s="397"/>
      <c r="D50" s="397"/>
      <c r="E50" s="398"/>
      <c r="F50" s="69">
        <v>0</v>
      </c>
      <c r="G50" s="388"/>
      <c r="H50" s="389"/>
      <c r="I50" s="389"/>
      <c r="J50" s="389"/>
      <c r="K50" s="389"/>
      <c r="L50" s="389"/>
      <c r="M50" s="17"/>
      <c r="N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</row>
    <row r="51" spans="2:33" ht="18.75" customHeight="1">
      <c r="B51" s="396" t="s">
        <v>28</v>
      </c>
      <c r="C51" s="397"/>
      <c r="D51" s="397"/>
      <c r="E51" s="398"/>
      <c r="F51" s="69">
        <v>0</v>
      </c>
      <c r="G51" s="388"/>
      <c r="H51" s="389"/>
      <c r="I51" s="389"/>
      <c r="J51" s="389"/>
      <c r="K51" s="389"/>
      <c r="L51" s="389"/>
      <c r="M51" s="17"/>
      <c r="N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</row>
    <row r="52" spans="2:33" ht="18" customHeight="1">
      <c r="B52" s="396" t="s">
        <v>29</v>
      </c>
      <c r="C52" s="397"/>
      <c r="D52" s="397"/>
      <c r="E52" s="398"/>
      <c r="F52" s="69">
        <v>0</v>
      </c>
      <c r="G52" s="388"/>
      <c r="H52" s="389"/>
      <c r="I52" s="389"/>
      <c r="J52" s="389"/>
      <c r="K52" s="389"/>
      <c r="L52" s="389"/>
      <c r="M52" s="17"/>
      <c r="N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</row>
    <row r="53" spans="2:33" ht="30" customHeight="1">
      <c r="B53" s="396" t="s">
        <v>30</v>
      </c>
      <c r="C53" s="397"/>
      <c r="D53" s="397"/>
      <c r="E53" s="398"/>
      <c r="F53" s="69">
        <v>0</v>
      </c>
      <c r="G53" s="388"/>
      <c r="H53" s="389"/>
      <c r="I53" s="389"/>
      <c r="J53" s="389"/>
      <c r="K53" s="389"/>
      <c r="L53" s="389"/>
      <c r="M53" s="17"/>
      <c r="N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</row>
    <row r="54" spans="2:33" ht="18.75" customHeight="1">
      <c r="B54" s="396" t="s">
        <v>31</v>
      </c>
      <c r="C54" s="397"/>
      <c r="D54" s="397"/>
      <c r="E54" s="398"/>
      <c r="F54" s="69">
        <v>0</v>
      </c>
      <c r="G54" s="388"/>
      <c r="H54" s="389"/>
      <c r="I54" s="389"/>
      <c r="J54" s="389"/>
      <c r="K54" s="389"/>
      <c r="L54" s="389"/>
      <c r="M54" s="17"/>
      <c r="N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</row>
    <row r="55" spans="2:33" ht="15" customHeight="1">
      <c r="B55" s="396" t="s">
        <v>32</v>
      </c>
      <c r="C55" s="397"/>
      <c r="D55" s="397"/>
      <c r="E55" s="398"/>
      <c r="F55" s="69">
        <v>0</v>
      </c>
      <c r="G55" s="388"/>
      <c r="H55" s="389"/>
      <c r="I55" s="389"/>
      <c r="J55" s="389"/>
      <c r="K55" s="389"/>
      <c r="L55" s="389"/>
      <c r="M55" s="17"/>
      <c r="N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</row>
    <row r="56" spans="2:33" ht="20.25" customHeight="1">
      <c r="B56" s="396" t="s">
        <v>48</v>
      </c>
      <c r="C56" s="397"/>
      <c r="D56" s="397"/>
      <c r="E56" s="398"/>
      <c r="F56" s="139"/>
      <c r="G56" s="67"/>
      <c r="H56" s="68"/>
      <c r="I56" s="68"/>
      <c r="J56" s="68"/>
      <c r="K56" s="68"/>
      <c r="L56" s="68"/>
      <c r="M56" s="17"/>
      <c r="N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</row>
    <row r="57" spans="2:33" ht="15.75" customHeight="1">
      <c r="B57" s="364" t="s">
        <v>33</v>
      </c>
      <c r="C57" s="364"/>
      <c r="D57" s="364"/>
      <c r="E57" s="364"/>
      <c r="F57" s="142">
        <v>0</v>
      </c>
      <c r="G57" s="388"/>
      <c r="H57" s="389"/>
      <c r="I57" s="389"/>
      <c r="J57" s="389"/>
      <c r="K57" s="389"/>
      <c r="L57" s="390"/>
      <c r="M57" s="17"/>
      <c r="N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</row>
    <row r="58" spans="2:33" ht="15.75" customHeight="1">
      <c r="B58" s="364" t="s">
        <v>33</v>
      </c>
      <c r="C58" s="364"/>
      <c r="D58" s="364"/>
      <c r="E58" s="364"/>
      <c r="F58" s="142">
        <v>0</v>
      </c>
      <c r="G58" s="388"/>
      <c r="H58" s="389"/>
      <c r="I58" s="389"/>
      <c r="J58" s="389"/>
      <c r="K58" s="389"/>
      <c r="L58" s="390"/>
      <c r="M58" s="17"/>
      <c r="N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</row>
    <row r="59" spans="2:33" ht="15.75" customHeight="1">
      <c r="B59" s="364" t="s">
        <v>33</v>
      </c>
      <c r="C59" s="364"/>
      <c r="D59" s="364"/>
      <c r="E59" s="364"/>
      <c r="F59" s="142">
        <v>0</v>
      </c>
      <c r="G59" s="388"/>
      <c r="H59" s="389"/>
      <c r="I59" s="389"/>
      <c r="J59" s="389"/>
      <c r="K59" s="389"/>
      <c r="L59" s="390"/>
      <c r="M59" s="17"/>
      <c r="N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</row>
    <row r="60" spans="2:33" ht="15.75" customHeight="1">
      <c r="B60" s="364" t="s">
        <v>33</v>
      </c>
      <c r="C60" s="364"/>
      <c r="D60" s="364"/>
      <c r="E60" s="364"/>
      <c r="F60" s="142">
        <v>0</v>
      </c>
      <c r="G60" s="388"/>
      <c r="H60" s="389"/>
      <c r="I60" s="389"/>
      <c r="J60" s="389"/>
      <c r="K60" s="389"/>
      <c r="L60" s="390"/>
      <c r="M60" s="17"/>
      <c r="N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</row>
    <row r="61" spans="2:33" ht="15.75" thickBot="1">
      <c r="B61" s="70"/>
      <c r="C61" s="70"/>
      <c r="D61" s="70"/>
      <c r="E61" s="71" t="s">
        <v>57</v>
      </c>
      <c r="F61" s="141">
        <f>SUM(F53:F56)+SUM(F40:F52)+SUM(F36:F39)+F33</f>
        <v>0.060000000000000005</v>
      </c>
      <c r="G61" s="70"/>
      <c r="H61" s="72"/>
      <c r="I61" s="70"/>
      <c r="J61" s="70"/>
      <c r="K61" s="17"/>
      <c r="L61" s="17"/>
      <c r="M61" s="17"/>
      <c r="N61" s="17"/>
      <c r="O61" s="70"/>
      <c r="P61" s="70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</row>
    <row r="62" spans="2:33" ht="15"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</row>
    <row r="63" spans="2:33" s="40" customFormat="1" ht="15">
      <c r="B63" s="73" t="s">
        <v>58</v>
      </c>
      <c r="C63" s="42"/>
      <c r="D63" s="240"/>
      <c r="E63" s="240"/>
      <c r="F63" s="240"/>
      <c r="G63" s="240"/>
      <c r="H63" s="240"/>
      <c r="I63" s="240"/>
      <c r="J63" s="240"/>
      <c r="K63" s="240"/>
      <c r="L63" s="240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</row>
    <row r="64" spans="2:33" s="40" customFormat="1" ht="15">
      <c r="B64" s="73"/>
      <c r="C64" s="42"/>
      <c r="D64" s="240"/>
      <c r="E64" s="240"/>
      <c r="F64" s="240"/>
      <c r="G64" s="240"/>
      <c r="H64" s="240"/>
      <c r="I64" s="240"/>
      <c r="J64" s="240"/>
      <c r="K64" s="240"/>
      <c r="L64" s="240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</row>
    <row r="65" spans="2:33" s="40" customFormat="1" ht="15">
      <c r="B65" s="73"/>
      <c r="C65" s="42"/>
      <c r="D65" s="241"/>
      <c r="E65" s="241"/>
      <c r="F65" s="241"/>
      <c r="G65" s="241"/>
      <c r="H65" s="241"/>
      <c r="I65" s="241"/>
      <c r="J65" s="241"/>
      <c r="K65" s="241"/>
      <c r="L65" s="241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</row>
    <row r="66" spans="2:33" ht="15.75" thickBot="1"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</row>
    <row r="67" spans="2:24" s="30" customFormat="1" ht="52.5" customHeight="1" thickBot="1">
      <c r="B67" s="75" t="s">
        <v>18</v>
      </c>
      <c r="D67" s="391" t="s">
        <v>132</v>
      </c>
      <c r="E67" s="392"/>
      <c r="F67" s="393"/>
      <c r="G67" s="394" t="s">
        <v>47</v>
      </c>
      <c r="H67" s="395"/>
      <c r="I67" s="76" t="s">
        <v>13</v>
      </c>
      <c r="J67" s="135" t="s">
        <v>46</v>
      </c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</row>
    <row r="68" spans="2:24" s="30" customFormat="1" ht="15">
      <c r="B68" s="74" t="s">
        <v>9</v>
      </c>
      <c r="D68" s="77">
        <v>0.005</v>
      </c>
      <c r="E68" s="78" t="s">
        <v>3</v>
      </c>
      <c r="F68" s="78">
        <v>0.03</v>
      </c>
      <c r="G68" s="384" t="str">
        <f>IF(B68=$F$32,F61," ")</f>
        <v> </v>
      </c>
      <c r="H68" s="385"/>
      <c r="I68" s="133" t="str">
        <f aca="true" t="shared" si="0" ref="I68:I73">IF(B68=$F$32,$C$21*G68," ")</f>
        <v> </v>
      </c>
      <c r="J68" s="79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</row>
    <row r="69" spans="2:24" s="30" customFormat="1" ht="15">
      <c r="B69" s="74" t="s">
        <v>11</v>
      </c>
      <c r="D69" s="77">
        <v>0.02</v>
      </c>
      <c r="E69" s="78" t="s">
        <v>3</v>
      </c>
      <c r="F69" s="78">
        <v>0.05</v>
      </c>
      <c r="G69" s="384" t="str">
        <f>IF(B69=$F$32,F62," ")</f>
        <v> </v>
      </c>
      <c r="H69" s="385"/>
      <c r="I69" s="80" t="str">
        <f t="shared" si="0"/>
        <v> </v>
      </c>
      <c r="J69" s="79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</row>
    <row r="70" spans="2:24" s="30" customFormat="1" ht="15">
      <c r="B70" s="74" t="s">
        <v>12</v>
      </c>
      <c r="D70" s="77">
        <v>0.01</v>
      </c>
      <c r="E70" s="78" t="s">
        <v>3</v>
      </c>
      <c r="F70" s="78">
        <v>0.03</v>
      </c>
      <c r="G70" s="384" t="str">
        <f>IF(B70=$F$32,F63," ")</f>
        <v> </v>
      </c>
      <c r="H70" s="385"/>
      <c r="I70" s="80" t="str">
        <f t="shared" si="0"/>
        <v> </v>
      </c>
      <c r="J70" s="79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</row>
    <row r="71" spans="2:24" s="30" customFormat="1" ht="15">
      <c r="B71" s="74" t="s">
        <v>14</v>
      </c>
      <c r="D71" s="77">
        <v>0.03</v>
      </c>
      <c r="E71" s="78" t="s">
        <v>3</v>
      </c>
      <c r="F71" s="78">
        <v>0.07</v>
      </c>
      <c r="G71" s="384">
        <f>IF(B71=$F$32,F61," ")</f>
        <v>0.060000000000000005</v>
      </c>
      <c r="H71" s="385"/>
      <c r="I71" s="80">
        <f>IF(B71=$F$32,$C$21*G71," ")</f>
        <v>1608000.0000000002</v>
      </c>
      <c r="J71" s="8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</row>
    <row r="72" spans="2:22" s="30" customFormat="1" ht="15">
      <c r="B72" s="74" t="s">
        <v>16</v>
      </c>
      <c r="D72" s="77">
        <v>0.01</v>
      </c>
      <c r="E72" s="78" t="s">
        <v>3</v>
      </c>
      <c r="F72" s="78">
        <v>0.03</v>
      </c>
      <c r="G72" s="384" t="str">
        <f>IF(B72=$F$32,F65," ")</f>
        <v> </v>
      </c>
      <c r="H72" s="385"/>
      <c r="I72" s="80" t="str">
        <f t="shared" si="0"/>
        <v> </v>
      </c>
      <c r="J72" s="81"/>
      <c r="M72" s="31"/>
      <c r="N72" s="31"/>
      <c r="O72" s="31"/>
      <c r="P72" s="31"/>
      <c r="Q72" s="31"/>
      <c r="R72" s="31"/>
      <c r="S72" s="31"/>
      <c r="T72" s="31"/>
      <c r="U72" s="31"/>
      <c r="V72" s="31"/>
    </row>
    <row r="73" spans="2:22" s="30" customFormat="1" ht="15.75" thickBot="1">
      <c r="B73" s="74" t="s">
        <v>10</v>
      </c>
      <c r="D73" s="82">
        <v>0.03</v>
      </c>
      <c r="E73" s="83" t="s">
        <v>3</v>
      </c>
      <c r="F73" s="83">
        <v>0.05</v>
      </c>
      <c r="G73" s="386" t="str">
        <f>IF(B73=$F$32,F66," ")</f>
        <v> </v>
      </c>
      <c r="H73" s="387"/>
      <c r="I73" s="84" t="str">
        <f t="shared" si="0"/>
        <v> </v>
      </c>
      <c r="J73" s="137"/>
      <c r="M73" s="31"/>
      <c r="N73" s="31"/>
      <c r="O73" s="31"/>
      <c r="P73" s="31"/>
      <c r="Q73" s="31"/>
      <c r="R73" s="31"/>
      <c r="S73" s="31"/>
      <c r="T73" s="31"/>
      <c r="U73" s="31"/>
      <c r="V73" s="31"/>
    </row>
    <row r="74" spans="2:28" s="30" customFormat="1" ht="15.75" thickBot="1">
      <c r="B74" s="49"/>
      <c r="C74" s="49"/>
      <c r="D74" s="85"/>
      <c r="E74" s="86"/>
      <c r="F74" s="87"/>
      <c r="G74" s="88"/>
      <c r="H74" s="85"/>
      <c r="I74" s="134"/>
      <c r="J74" s="136">
        <f>IF(ABS(SUM(I68:I73))&lt;10000,10000,ABS(SUM(I68:I73)))</f>
        <v>1608000.0000000002</v>
      </c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</row>
    <row r="75" spans="2:31" ht="15">
      <c r="B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</row>
    <row r="76" spans="2:31" ht="15">
      <c r="B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</row>
    <row r="77" spans="2:31" ht="22.5">
      <c r="B77" s="407" t="s">
        <v>134</v>
      </c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</row>
    <row r="78" spans="2:31" ht="30.75">
      <c r="B78" s="337" t="s">
        <v>133</v>
      </c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</row>
    <row r="79" spans="2:31" ht="15">
      <c r="B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</row>
    <row r="80" spans="2:31" ht="15"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</row>
    <row r="81" spans="2:31" s="30" customFormat="1" ht="21" customHeight="1">
      <c r="B81" s="15" t="s">
        <v>34</v>
      </c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2:31" ht="15"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</row>
    <row r="83" spans="1:31" ht="15">
      <c r="A83" s="90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</row>
    <row r="84" spans="1:31" ht="32.25" customHeight="1">
      <c r="A84" s="90"/>
      <c r="B84" s="92" t="s">
        <v>35</v>
      </c>
      <c r="C84" s="91" t="s">
        <v>36</v>
      </c>
      <c r="D84" s="361" t="s">
        <v>72</v>
      </c>
      <c r="E84" s="361"/>
      <c r="F84" s="93" t="s">
        <v>37</v>
      </c>
      <c r="G84" s="361" t="s">
        <v>38</v>
      </c>
      <c r="H84" s="361"/>
      <c r="I84" s="94"/>
      <c r="K84" s="94"/>
      <c r="L84" s="94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</row>
    <row r="85" spans="1:31" ht="15">
      <c r="A85" s="90"/>
      <c r="B85" s="95" t="s">
        <v>13</v>
      </c>
      <c r="C85" s="91"/>
      <c r="D85" s="362">
        <v>0.75</v>
      </c>
      <c r="E85" s="362"/>
      <c r="G85" s="382" t="s">
        <v>13</v>
      </c>
      <c r="H85" s="382"/>
      <c r="I85" s="94"/>
      <c r="M85" s="94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</row>
    <row r="86" spans="1:31" s="30" customFormat="1" ht="30.75" customHeight="1" thickBot="1">
      <c r="A86" s="96">
        <v>0.6</v>
      </c>
      <c r="B86" s="97">
        <f>J74</f>
        <v>1608000.0000000002</v>
      </c>
      <c r="C86" s="98"/>
      <c r="D86" s="362"/>
      <c r="E86" s="362"/>
      <c r="F86" s="99"/>
      <c r="G86" s="100"/>
      <c r="H86" s="101">
        <f>IF(ROUND(B86*D85,-3)&lt;1000,1000,ROUND(B86*D85,-3))</f>
        <v>1206000</v>
      </c>
      <c r="I86" s="102"/>
      <c r="J86" s="98"/>
      <c r="M86" s="103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</row>
    <row r="87" spans="1:31" ht="15.75" thickTop="1">
      <c r="A87" s="96">
        <v>0.65</v>
      </c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</row>
    <row r="88" spans="1:31" ht="15">
      <c r="A88" s="96">
        <v>0.7</v>
      </c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</row>
    <row r="89" spans="1:31" s="40" customFormat="1" ht="15">
      <c r="A89" s="105">
        <v>0.75</v>
      </c>
      <c r="B89" s="39" t="s">
        <v>39</v>
      </c>
      <c r="C89" s="106"/>
      <c r="D89" s="380"/>
      <c r="E89" s="380"/>
      <c r="F89" s="380"/>
      <c r="G89" s="380"/>
      <c r="H89" s="380"/>
      <c r="I89" s="380"/>
      <c r="J89" s="380"/>
      <c r="K89" s="380"/>
      <c r="L89" s="380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</row>
    <row r="90" spans="1:31" s="40" customFormat="1" ht="15">
      <c r="A90" s="96">
        <v>0.8</v>
      </c>
      <c r="B90" s="73"/>
      <c r="C90" s="106"/>
      <c r="D90" s="380"/>
      <c r="E90" s="380"/>
      <c r="F90" s="380"/>
      <c r="G90" s="380"/>
      <c r="H90" s="380"/>
      <c r="I90" s="380"/>
      <c r="J90" s="380"/>
      <c r="K90" s="380"/>
      <c r="L90" s="380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</row>
    <row r="91" spans="1:31" s="40" customFormat="1" ht="15">
      <c r="A91" s="107"/>
      <c r="B91" s="73"/>
      <c r="C91" s="106"/>
      <c r="D91" s="381"/>
      <c r="E91" s="381"/>
      <c r="F91" s="381"/>
      <c r="G91" s="381"/>
      <c r="H91" s="381"/>
      <c r="I91" s="381"/>
      <c r="J91" s="381"/>
      <c r="K91" s="381"/>
      <c r="L91" s="381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</row>
    <row r="92" spans="2:31" ht="15">
      <c r="B92" s="108"/>
      <c r="C92" s="70"/>
      <c r="D92" s="70"/>
      <c r="E92" s="70"/>
      <c r="F92" s="70"/>
      <c r="G92" s="70"/>
      <c r="H92" s="70"/>
      <c r="I92" s="70"/>
      <c r="J92" s="70"/>
      <c r="K92" s="70"/>
      <c r="L92" s="70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</row>
    <row r="93" spans="1:31" ht="6" customHeight="1">
      <c r="A93" s="109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</row>
    <row r="94" spans="1:31" ht="21.75" customHeight="1">
      <c r="A94" s="109"/>
      <c r="B94" s="15" t="s">
        <v>59</v>
      </c>
      <c r="C94" s="15"/>
      <c r="D94" s="15"/>
      <c r="E94" s="16"/>
      <c r="F94" s="110"/>
      <c r="G94" s="16"/>
      <c r="H94" s="16"/>
      <c r="I94" s="16"/>
      <c r="J94" s="16"/>
      <c r="K94" s="16"/>
      <c r="L94" s="16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</row>
    <row r="95" spans="1:31" ht="6.75" customHeight="1">
      <c r="A95" s="109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</row>
    <row r="96" spans="1:31" ht="5.25" customHeight="1">
      <c r="A96" s="111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</row>
    <row r="97" spans="1:31" ht="15">
      <c r="A97" s="111"/>
      <c r="B97" s="361" t="s">
        <v>40</v>
      </c>
      <c r="C97" s="95" t="s">
        <v>13</v>
      </c>
      <c r="D97" s="383" t="s">
        <v>41</v>
      </c>
      <c r="E97" s="383"/>
      <c r="F97" s="112" t="s">
        <v>19</v>
      </c>
      <c r="G97" s="17"/>
      <c r="H97" s="95" t="s">
        <v>13</v>
      </c>
      <c r="I97" s="17"/>
      <c r="J97" s="17"/>
      <c r="K97" s="20"/>
      <c r="L97" s="20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</row>
    <row r="98" spans="1:31" s="117" customFormat="1" ht="36.75" customHeight="1" thickBot="1">
      <c r="A98" s="113">
        <v>0</v>
      </c>
      <c r="B98" s="361"/>
      <c r="C98" s="97">
        <f>B86</f>
        <v>1608000.0000000002</v>
      </c>
      <c r="D98" s="383"/>
      <c r="E98" s="383"/>
      <c r="F98" s="114">
        <v>10</v>
      </c>
      <c r="G98" s="115" t="s">
        <v>37</v>
      </c>
      <c r="H98" s="116">
        <f>IF(ROUND(C98*F98/100,-2)&lt;100,100,ROUND(C98*F98/100,-2))</f>
        <v>160800</v>
      </c>
      <c r="I98" s="102"/>
      <c r="L98" s="118"/>
      <c r="T98" s="89"/>
      <c r="U98" s="89"/>
      <c r="V98" s="89"/>
      <c r="W98" s="89"/>
      <c r="X98" s="89"/>
      <c r="Y98" s="89"/>
      <c r="Z98" s="89"/>
      <c r="AA98" s="89"/>
      <c r="AB98" s="89"/>
      <c r="AC98" s="89"/>
      <c r="AD98" s="89"/>
      <c r="AE98" s="89"/>
    </row>
    <row r="99" spans="1:31" ht="15.75" thickTop="1">
      <c r="A99" s="113">
        <v>1</v>
      </c>
      <c r="B99" s="17"/>
      <c r="C99" s="17"/>
      <c r="D99" s="17"/>
      <c r="E99" s="17"/>
      <c r="F99" s="17"/>
      <c r="G99" s="17"/>
      <c r="H99" s="17"/>
      <c r="I99" s="17"/>
      <c r="J99" s="17"/>
      <c r="K99" s="20"/>
      <c r="L99" s="20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</row>
    <row r="100" spans="1:31" ht="15">
      <c r="A100" s="113">
        <v>2</v>
      </c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</row>
    <row r="101" spans="1:31" ht="15">
      <c r="A101" s="113">
        <v>3</v>
      </c>
      <c r="B101" s="73" t="s">
        <v>42</v>
      </c>
      <c r="C101" s="378"/>
      <c r="D101" s="378"/>
      <c r="E101" s="378"/>
      <c r="F101" s="378"/>
      <c r="G101" s="378"/>
      <c r="H101" s="378"/>
      <c r="I101" s="378"/>
      <c r="J101" s="378"/>
      <c r="K101" s="378"/>
      <c r="L101" s="378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</row>
    <row r="102" spans="1:31" ht="15">
      <c r="A102" s="113">
        <v>4</v>
      </c>
      <c r="B102" s="73"/>
      <c r="C102" s="378"/>
      <c r="D102" s="378"/>
      <c r="E102" s="378"/>
      <c r="F102" s="378"/>
      <c r="G102" s="378"/>
      <c r="H102" s="378"/>
      <c r="I102" s="378"/>
      <c r="J102" s="378"/>
      <c r="K102" s="378"/>
      <c r="L102" s="378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</row>
    <row r="103" spans="1:31" ht="15">
      <c r="A103" s="113">
        <v>5</v>
      </c>
      <c r="B103" s="73"/>
      <c r="C103" s="379"/>
      <c r="D103" s="379"/>
      <c r="E103" s="379"/>
      <c r="F103" s="379"/>
      <c r="G103" s="379"/>
      <c r="H103" s="379"/>
      <c r="I103" s="379"/>
      <c r="J103" s="379"/>
      <c r="K103" s="379"/>
      <c r="L103" s="379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</row>
    <row r="104" spans="1:31" ht="15">
      <c r="A104" s="113">
        <v>6</v>
      </c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</row>
    <row r="105" spans="1:31" ht="15">
      <c r="A105" s="113">
        <v>7</v>
      </c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</row>
    <row r="106" spans="1:31" ht="21" customHeight="1">
      <c r="A106" s="113">
        <v>8</v>
      </c>
      <c r="B106" s="15" t="s">
        <v>43</v>
      </c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</row>
    <row r="107" spans="1:31" ht="15">
      <c r="A107" s="113">
        <v>9</v>
      </c>
      <c r="B107" s="18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20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</row>
    <row r="108" spans="1:31" ht="15">
      <c r="A108" s="113">
        <v>10</v>
      </c>
      <c r="B108" s="120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20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</row>
    <row r="109" spans="1:31" ht="15">
      <c r="A109" s="121"/>
      <c r="B109" s="122" t="s">
        <v>44</v>
      </c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20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</row>
    <row r="110" spans="2:31" ht="15"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</row>
    <row r="111" spans="2:31" ht="15" customHeight="1">
      <c r="B111" s="73" t="s">
        <v>45</v>
      </c>
      <c r="C111" s="380" t="s">
        <v>124</v>
      </c>
      <c r="D111" s="380"/>
      <c r="E111" s="380"/>
      <c r="F111" s="380"/>
      <c r="G111" s="380"/>
      <c r="H111" s="380"/>
      <c r="I111" s="380"/>
      <c r="J111" s="380"/>
      <c r="K111" s="380"/>
      <c r="L111" s="380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</row>
    <row r="112" spans="2:31" ht="15">
      <c r="B112" s="73"/>
      <c r="C112" s="380"/>
      <c r="D112" s="380"/>
      <c r="E112" s="380"/>
      <c r="F112" s="380"/>
      <c r="G112" s="380"/>
      <c r="H112" s="380"/>
      <c r="I112" s="380"/>
      <c r="J112" s="380"/>
      <c r="K112" s="380"/>
      <c r="L112" s="380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</row>
    <row r="113" spans="1:31" ht="15">
      <c r="A113" s="123"/>
      <c r="B113" s="73"/>
      <c r="C113" s="381"/>
      <c r="D113" s="381"/>
      <c r="E113" s="381"/>
      <c r="F113" s="381"/>
      <c r="G113" s="381"/>
      <c r="H113" s="381"/>
      <c r="I113" s="381"/>
      <c r="J113" s="381"/>
      <c r="K113" s="381"/>
      <c r="L113" s="381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</row>
    <row r="114" spans="6:31" ht="15"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</row>
    <row r="115" spans="1:31" ht="15">
      <c r="A115" s="123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</row>
  </sheetData>
  <sheetProtection/>
  <protectedRanges>
    <protectedRange sqref="H98 F86" name="Range15_1"/>
    <protectedRange sqref="K4:L7" name="Range2"/>
    <protectedRange sqref="C3:G3" name="Range1_1"/>
    <protectedRange sqref="C4:G4" name="Range1_2"/>
  </protectedRanges>
  <mergeCells count="70">
    <mergeCell ref="C17:E17"/>
    <mergeCell ref="F17:G17"/>
    <mergeCell ref="C20:D20"/>
    <mergeCell ref="C21:D21"/>
    <mergeCell ref="H21:L22"/>
    <mergeCell ref="C24:L26"/>
    <mergeCell ref="B36:E36"/>
    <mergeCell ref="G36:L36"/>
    <mergeCell ref="B37:E37"/>
    <mergeCell ref="G37:L37"/>
    <mergeCell ref="B38:E38"/>
    <mergeCell ref="G38:L38"/>
    <mergeCell ref="B39:E39"/>
    <mergeCell ref="G39:L39"/>
    <mergeCell ref="B40:E40"/>
    <mergeCell ref="B41:E41"/>
    <mergeCell ref="B42:E42"/>
    <mergeCell ref="G42:L42"/>
    <mergeCell ref="B43:E43"/>
    <mergeCell ref="G43:L43"/>
    <mergeCell ref="B44:E44"/>
    <mergeCell ref="G44:L44"/>
    <mergeCell ref="B45:E45"/>
    <mergeCell ref="G45:L45"/>
    <mergeCell ref="B46:E46"/>
    <mergeCell ref="G46:L46"/>
    <mergeCell ref="B47:E47"/>
    <mergeCell ref="G47:L47"/>
    <mergeCell ref="B48:E48"/>
    <mergeCell ref="G48:L48"/>
    <mergeCell ref="B49:E49"/>
    <mergeCell ref="G49:L49"/>
    <mergeCell ref="B50:E50"/>
    <mergeCell ref="G50:L50"/>
    <mergeCell ref="B51:E51"/>
    <mergeCell ref="G51:L51"/>
    <mergeCell ref="B52:E52"/>
    <mergeCell ref="G52:L52"/>
    <mergeCell ref="B53:E53"/>
    <mergeCell ref="G53:L53"/>
    <mergeCell ref="B54:E54"/>
    <mergeCell ref="G54:L54"/>
    <mergeCell ref="B55:E55"/>
    <mergeCell ref="G55:L55"/>
    <mergeCell ref="B56:E56"/>
    <mergeCell ref="B57:E57"/>
    <mergeCell ref="G57:L57"/>
    <mergeCell ref="B58:E58"/>
    <mergeCell ref="G58:L58"/>
    <mergeCell ref="B59:E59"/>
    <mergeCell ref="G59:L59"/>
    <mergeCell ref="B60:E60"/>
    <mergeCell ref="G60:L60"/>
    <mergeCell ref="D67:F67"/>
    <mergeCell ref="G67:H67"/>
    <mergeCell ref="B97:B98"/>
    <mergeCell ref="D97:E98"/>
    <mergeCell ref="G68:H68"/>
    <mergeCell ref="G69:H69"/>
    <mergeCell ref="G70:H70"/>
    <mergeCell ref="G71:H71"/>
    <mergeCell ref="G72:H72"/>
    <mergeCell ref="G73:H73"/>
    <mergeCell ref="C101:L103"/>
    <mergeCell ref="C111:L113"/>
    <mergeCell ref="D84:E84"/>
    <mergeCell ref="G84:H84"/>
    <mergeCell ref="D85:E86"/>
    <mergeCell ref="G85:H85"/>
    <mergeCell ref="D89:L91"/>
  </mergeCells>
  <dataValidations count="6">
    <dataValidation type="list" allowBlank="1" showInputMessage="1" showErrorMessage="1" sqref="D85">
      <formula1>$A$86:$A$90</formula1>
    </dataValidation>
    <dataValidation type="list" allowBlank="1" showInputMessage="1" showErrorMessage="1" sqref="F98">
      <formula1>$A$98:$A$108</formula1>
    </dataValidation>
    <dataValidation type="decimal" operator="lessThan" allowBlank="1" showInputMessage="1" showErrorMessage="1" sqref="F56">
      <formula1>0</formula1>
    </dataValidation>
    <dataValidation type="decimal" operator="lessThanOrEqual" allowBlank="1" showInputMessage="1" showErrorMessage="1" sqref="F36:F55 F57:F60">
      <formula1>0</formula1>
    </dataValidation>
    <dataValidation type="list" allowBlank="1" showInputMessage="1" showErrorMessage="1" sqref="C18:E18">
      <formula1>$A$17:$A$23</formula1>
    </dataValidation>
    <dataValidation type="list" allowBlank="1" showInputMessage="1" showErrorMessage="1" sqref="C17:E17">
      <formula1>$B$68:$B$73</formula1>
    </dataValidation>
  </dataValidations>
  <printOptions/>
  <pageMargins left="0.35" right="0.16" top="0.33" bottom="0.28" header="0.3" footer="0.3"/>
  <pageSetup horizontalDpi="600" verticalDpi="600" orientation="landscape" paperSize="9" scale="45" r:id="rId1"/>
  <rowBreaks count="1" manualBreakCount="1">
    <brk id="6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zoomScalePageLayoutView="0" workbookViewId="0" topLeftCell="A1">
      <pane ySplit="6" topLeftCell="A7" activePane="bottomLeft" state="frozen"/>
      <selection pane="topLeft" activeCell="B12" sqref="B12"/>
      <selection pane="bottomLeft" activeCell="G6" sqref="G6"/>
    </sheetView>
  </sheetViews>
  <sheetFormatPr defaultColWidth="9.7109375" defaultRowHeight="12.75"/>
  <cols>
    <col min="1" max="1" width="2.00390625" style="144" customWidth="1"/>
    <col min="2" max="2" width="50.7109375" style="144" customWidth="1"/>
    <col min="3" max="3" width="8.00390625" style="145" bestFit="1" customWidth="1"/>
    <col min="4" max="4" width="13.28125" style="144" hidden="1" customWidth="1"/>
    <col min="5" max="5" width="0.85546875" style="144" hidden="1" customWidth="1"/>
    <col min="6" max="6" width="0.85546875" style="144" customWidth="1"/>
    <col min="7" max="7" width="13.28125" style="144" customWidth="1"/>
    <col min="8" max="8" width="7.57421875" style="144" customWidth="1"/>
    <col min="9" max="9" width="9.8515625" style="144" bestFit="1" customWidth="1"/>
    <col min="10" max="10" width="9.7109375" style="144" customWidth="1"/>
    <col min="11" max="11" width="9.8515625" style="144" bestFit="1" customWidth="1"/>
    <col min="12" max="16384" width="9.7109375" style="144" customWidth="1"/>
  </cols>
  <sheetData>
    <row r="1" spans="1:7" ht="21">
      <c r="A1" s="404" t="s">
        <v>73</v>
      </c>
      <c r="B1" s="404"/>
      <c r="C1" s="404"/>
      <c r="D1" s="404"/>
      <c r="E1" s="404"/>
      <c r="F1" s="404"/>
      <c r="G1" s="404"/>
    </row>
    <row r="2" spans="1:7" ht="21">
      <c r="A2" s="404" t="s">
        <v>74</v>
      </c>
      <c r="B2" s="404"/>
      <c r="C2" s="404"/>
      <c r="D2" s="404"/>
      <c r="E2" s="404"/>
      <c r="F2" s="404"/>
      <c r="G2" s="404"/>
    </row>
    <row r="3" spans="1:7" ht="21.75" customHeight="1">
      <c r="A3" s="404" t="s">
        <v>125</v>
      </c>
      <c r="B3" s="404"/>
      <c r="C3" s="404"/>
      <c r="D3" s="404"/>
      <c r="E3" s="404"/>
      <c r="F3" s="404"/>
      <c r="G3" s="404"/>
    </row>
    <row r="4" spans="1:7" ht="5.25" customHeight="1">
      <c r="A4" s="143"/>
      <c r="B4" s="143"/>
      <c r="D4" s="145"/>
      <c r="E4" s="145"/>
      <c r="F4" s="145"/>
      <c r="G4" s="145"/>
    </row>
    <row r="5" spans="3:7" s="146" customFormat="1" ht="21">
      <c r="C5" s="147"/>
      <c r="D5" s="147" t="s">
        <v>75</v>
      </c>
      <c r="E5" s="147"/>
      <c r="F5" s="148"/>
      <c r="G5" s="149" t="s">
        <v>127</v>
      </c>
    </row>
    <row r="6" spans="1:7" ht="21">
      <c r="A6" s="150" t="s">
        <v>77</v>
      </c>
      <c r="B6" s="145"/>
      <c r="C6" s="147"/>
      <c r="D6" s="151" t="s">
        <v>76</v>
      </c>
      <c r="E6" s="147"/>
      <c r="F6" s="148"/>
      <c r="G6" s="152" t="s">
        <v>13</v>
      </c>
    </row>
    <row r="7" spans="1:7" ht="21">
      <c r="A7" s="153" t="s">
        <v>78</v>
      </c>
      <c r="C7" s="143"/>
      <c r="D7" s="148"/>
      <c r="E7" s="154"/>
      <c r="F7" s="148"/>
      <c r="G7" s="154"/>
    </row>
    <row r="8" spans="2:7" ht="24" customHeight="1">
      <c r="B8" s="144" t="s">
        <v>79</v>
      </c>
      <c r="D8" s="144">
        <v>291028241</v>
      </c>
      <c r="E8" s="155"/>
      <c r="F8" s="155"/>
      <c r="G8" s="144">
        <v>5000000</v>
      </c>
    </row>
    <row r="9" spans="2:7" ht="24" customHeight="1">
      <c r="B9" s="144" t="s">
        <v>80</v>
      </c>
      <c r="D9" s="144">
        <v>300000000</v>
      </c>
      <c r="E9" s="155"/>
      <c r="F9" s="155"/>
      <c r="G9" s="144">
        <v>500000</v>
      </c>
    </row>
    <row r="10" spans="2:7" ht="24" customHeight="1">
      <c r="B10" s="155" t="s">
        <v>81</v>
      </c>
      <c r="C10" s="156"/>
      <c r="D10" s="144">
        <v>78800481</v>
      </c>
      <c r="E10" s="155"/>
      <c r="F10" s="155"/>
      <c r="G10" s="157">
        <v>9000000</v>
      </c>
    </row>
    <row r="11" spans="2:9" s="158" customFormat="1" ht="24" customHeight="1">
      <c r="B11" s="159" t="s">
        <v>82</v>
      </c>
      <c r="C11" s="160"/>
      <c r="D11" s="161">
        <v>451872687</v>
      </c>
      <c r="E11" s="159"/>
      <c r="F11" s="159"/>
      <c r="G11" s="162">
        <v>70000000</v>
      </c>
      <c r="H11" s="163"/>
      <c r="I11" s="144"/>
    </row>
    <row r="12" spans="2:9" s="158" customFormat="1" ht="24" customHeight="1">
      <c r="B12" s="159" t="s">
        <v>83</v>
      </c>
      <c r="C12" s="160"/>
      <c r="D12" s="161"/>
      <c r="E12" s="159"/>
      <c r="F12" s="159"/>
      <c r="G12" s="161">
        <v>300000</v>
      </c>
      <c r="I12" s="144"/>
    </row>
    <row r="13" spans="1:12" ht="25.5" customHeight="1">
      <c r="A13" s="153" t="s">
        <v>84</v>
      </c>
      <c r="C13" s="156"/>
      <c r="D13" s="164">
        <v>1146091646</v>
      </c>
      <c r="E13" s="155"/>
      <c r="F13" s="155"/>
      <c r="G13" s="165">
        <f>SUM(G8:G12)</f>
        <v>84800000</v>
      </c>
      <c r="J13" s="166"/>
      <c r="K13" s="167"/>
      <c r="L13" s="167"/>
    </row>
    <row r="14" spans="2:7" ht="5.25" customHeight="1">
      <c r="B14" s="155"/>
      <c r="C14" s="156"/>
      <c r="D14" s="157"/>
      <c r="E14" s="155"/>
      <c r="F14" s="155"/>
      <c r="G14" s="146"/>
    </row>
    <row r="15" spans="1:7" ht="24" customHeight="1">
      <c r="A15" s="153" t="s">
        <v>85</v>
      </c>
      <c r="B15" s="155"/>
      <c r="C15" s="156"/>
      <c r="D15" s="157"/>
      <c r="E15" s="155"/>
      <c r="F15" s="155"/>
      <c r="G15" s="146"/>
    </row>
    <row r="16" spans="2:7" ht="24" customHeight="1" hidden="1">
      <c r="B16" s="155" t="s">
        <v>86</v>
      </c>
      <c r="D16" s="167">
        <v>0</v>
      </c>
      <c r="G16" s="168">
        <v>0</v>
      </c>
    </row>
    <row r="17" spans="2:7" ht="24" customHeight="1">
      <c r="B17" s="155" t="s">
        <v>87</v>
      </c>
      <c r="D17" s="144">
        <v>328028136</v>
      </c>
      <c r="G17" s="169">
        <v>120000000</v>
      </c>
    </row>
    <row r="18" spans="1:7" ht="24" customHeight="1">
      <c r="A18" s="153"/>
      <c r="B18" s="155" t="s">
        <v>88</v>
      </c>
      <c r="C18" s="170"/>
      <c r="D18" s="165">
        <v>43419</v>
      </c>
      <c r="F18" s="146"/>
      <c r="G18" s="171">
        <v>200000</v>
      </c>
    </row>
    <row r="19" spans="1:7" ht="24" customHeight="1">
      <c r="A19" s="153" t="s">
        <v>89</v>
      </c>
      <c r="B19" s="155"/>
      <c r="C19" s="170"/>
      <c r="D19" s="172">
        <v>342615040</v>
      </c>
      <c r="F19" s="146"/>
      <c r="G19" s="172">
        <f>SUM(G17:G18)</f>
        <v>120200000</v>
      </c>
    </row>
    <row r="20" spans="1:7" ht="27.75" customHeight="1" thickBot="1">
      <c r="A20" s="153" t="s">
        <v>90</v>
      </c>
      <c r="C20" s="170"/>
      <c r="D20" s="173">
        <v>1488706686</v>
      </c>
      <c r="F20" s="146"/>
      <c r="G20" s="173">
        <f>G13+G19</f>
        <v>205000000</v>
      </c>
    </row>
    <row r="21" spans="1:7" ht="13.5" customHeight="1" thickTop="1">
      <c r="A21" s="155"/>
      <c r="C21" s="170"/>
      <c r="D21" s="146"/>
      <c r="G21" s="146"/>
    </row>
    <row r="22" spans="1:7" ht="21">
      <c r="A22" s="150" t="s">
        <v>91</v>
      </c>
      <c r="B22" s="145"/>
      <c r="D22" s="145"/>
      <c r="E22" s="145"/>
      <c r="F22" s="145"/>
      <c r="G22" s="145"/>
    </row>
    <row r="23" spans="1:6" ht="21">
      <c r="A23" s="153" t="s">
        <v>92</v>
      </c>
      <c r="C23" s="170"/>
      <c r="F23" s="146"/>
    </row>
    <row r="24" spans="1:7" ht="21">
      <c r="A24" s="153"/>
      <c r="B24" s="144" t="s">
        <v>93</v>
      </c>
      <c r="C24" s="170"/>
      <c r="F24" s="146"/>
      <c r="G24" s="144">
        <v>500000</v>
      </c>
    </row>
    <row r="25" spans="2:7" ht="24" customHeight="1">
      <c r="B25" s="155" t="s">
        <v>94</v>
      </c>
      <c r="C25" s="174"/>
      <c r="D25" s="175">
        <v>82245665</v>
      </c>
      <c r="E25" s="157"/>
      <c r="F25" s="155"/>
      <c r="G25" s="169">
        <v>20000000</v>
      </c>
    </row>
    <row r="26" spans="2:7" ht="24" customHeight="1">
      <c r="B26" s="155" t="s">
        <v>95</v>
      </c>
      <c r="C26" s="174"/>
      <c r="D26" s="175"/>
      <c r="E26" s="157"/>
      <c r="F26" s="155"/>
      <c r="G26" s="169">
        <v>1000000</v>
      </c>
    </row>
    <row r="27" spans="2:7" ht="24" customHeight="1">
      <c r="B27" s="155" t="s">
        <v>96</v>
      </c>
      <c r="C27" s="174"/>
      <c r="D27" s="175">
        <v>13000451</v>
      </c>
      <c r="E27" s="157"/>
      <c r="F27" s="155"/>
      <c r="G27" s="157">
        <v>1500000</v>
      </c>
    </row>
    <row r="28" spans="2:7" ht="24" customHeight="1">
      <c r="B28" s="176" t="s">
        <v>97</v>
      </c>
      <c r="C28" s="170"/>
      <c r="D28" s="164">
        <v>3583531</v>
      </c>
      <c r="E28" s="157"/>
      <c r="F28" s="155"/>
      <c r="G28" s="171">
        <v>900000</v>
      </c>
    </row>
    <row r="29" spans="1:11" ht="28.5" customHeight="1">
      <c r="A29" s="177" t="s">
        <v>98</v>
      </c>
      <c r="C29" s="174"/>
      <c r="D29" s="178">
        <v>98829647</v>
      </c>
      <c r="E29" s="157"/>
      <c r="F29" s="155"/>
      <c r="G29" s="179">
        <f>SUM(G24:G28)</f>
        <v>23900000</v>
      </c>
      <c r="J29" s="167"/>
      <c r="K29" s="167"/>
    </row>
    <row r="30" spans="1:11" ht="8.25" customHeight="1">
      <c r="A30" s="177"/>
      <c r="C30" s="174"/>
      <c r="D30" s="175"/>
      <c r="E30" s="175"/>
      <c r="F30" s="180"/>
      <c r="G30" s="146"/>
      <c r="J30" s="167"/>
      <c r="K30" s="167"/>
    </row>
    <row r="31" spans="1:11" ht="21">
      <c r="A31" s="153" t="s">
        <v>99</v>
      </c>
      <c r="C31" s="174"/>
      <c r="D31" s="175"/>
      <c r="E31" s="157"/>
      <c r="F31" s="155"/>
      <c r="G31" s="146"/>
      <c r="J31" s="167"/>
      <c r="K31" s="167"/>
    </row>
    <row r="32" spans="1:11" ht="21">
      <c r="A32" s="177"/>
      <c r="B32" s="144" t="s">
        <v>100</v>
      </c>
      <c r="C32" s="174"/>
      <c r="D32" s="164">
        <v>40934900</v>
      </c>
      <c r="E32" s="157"/>
      <c r="F32" s="155"/>
      <c r="G32" s="165">
        <v>29000000</v>
      </c>
      <c r="J32" s="167"/>
      <c r="K32" s="167"/>
    </row>
    <row r="33" spans="1:11" ht="21">
      <c r="A33" s="153" t="s">
        <v>101</v>
      </c>
      <c r="C33" s="174"/>
      <c r="D33" s="181">
        <v>139764547</v>
      </c>
      <c r="E33" s="157"/>
      <c r="F33" s="155"/>
      <c r="G33" s="182">
        <f>SUM(G29:G32)</f>
        <v>52900000</v>
      </c>
      <c r="J33" s="167"/>
      <c r="K33" s="167"/>
    </row>
    <row r="34" spans="1:7" ht="21">
      <c r="A34" s="153" t="s">
        <v>102</v>
      </c>
      <c r="G34" s="146"/>
    </row>
    <row r="35" spans="1:7" ht="21">
      <c r="A35" s="153"/>
      <c r="B35" s="144" t="s">
        <v>103</v>
      </c>
      <c r="G35" s="146"/>
    </row>
    <row r="36" spans="1:7" ht="21">
      <c r="A36" s="153"/>
      <c r="B36" s="183" t="s">
        <v>104</v>
      </c>
      <c r="C36" s="184"/>
      <c r="G36" s="146"/>
    </row>
    <row r="37" spans="1:12" ht="21.75" thickBot="1">
      <c r="A37" s="153"/>
      <c r="B37" s="183" t="s">
        <v>105</v>
      </c>
      <c r="C37" s="184"/>
      <c r="D37" s="173">
        <v>381146251</v>
      </c>
      <c r="E37" s="146"/>
      <c r="F37" s="146"/>
      <c r="G37" s="173">
        <v>10000000</v>
      </c>
      <c r="J37" s="166"/>
      <c r="K37" s="166"/>
      <c r="L37" s="166"/>
    </row>
    <row r="38" spans="1:7" ht="21.75" thickTop="1">
      <c r="A38" s="153"/>
      <c r="B38" s="183" t="s">
        <v>106</v>
      </c>
      <c r="C38" s="184"/>
      <c r="D38" s="146"/>
      <c r="E38" s="146"/>
      <c r="F38" s="146"/>
      <c r="G38" s="146"/>
    </row>
    <row r="39" spans="1:7" ht="21">
      <c r="A39" s="153"/>
      <c r="B39" s="183" t="s">
        <v>105</v>
      </c>
      <c r="C39" s="185"/>
      <c r="D39" s="144">
        <v>381145725</v>
      </c>
      <c r="E39" s="146"/>
      <c r="F39" s="146"/>
      <c r="G39" s="146">
        <v>10000000</v>
      </c>
    </row>
    <row r="40" spans="1:7" ht="24" customHeight="1">
      <c r="A40" s="155"/>
      <c r="B40" s="144" t="s">
        <v>107</v>
      </c>
      <c r="G40" s="146"/>
    </row>
    <row r="41" spans="2:7" ht="24" customHeight="1">
      <c r="B41" s="144" t="s">
        <v>108</v>
      </c>
      <c r="C41" s="170"/>
      <c r="D41" s="165">
        <v>861681414</v>
      </c>
      <c r="E41" s="146"/>
      <c r="F41" s="146"/>
      <c r="G41" s="171">
        <v>142100000</v>
      </c>
    </row>
    <row r="42" spans="1:7" ht="24" customHeight="1">
      <c r="A42" s="154" t="s">
        <v>109</v>
      </c>
      <c r="C42" s="170"/>
      <c r="D42" s="182">
        <v>1348942139</v>
      </c>
      <c r="E42" s="146"/>
      <c r="F42" s="146"/>
      <c r="G42" s="182">
        <f>SUM(G39:G41)</f>
        <v>152100000</v>
      </c>
    </row>
    <row r="43" spans="1:7" ht="27.75" customHeight="1" thickBot="1">
      <c r="A43" s="153" t="s">
        <v>110</v>
      </c>
      <c r="C43" s="170"/>
      <c r="D43" s="186">
        <v>1488706686</v>
      </c>
      <c r="G43" s="186">
        <f>G42+G33</f>
        <v>205000000</v>
      </c>
    </row>
    <row r="44" ht="12.75" customHeight="1" thickTop="1"/>
    <row r="45" spans="1:7" ht="22.5" customHeight="1">
      <c r="A45" s="155"/>
      <c r="B45" s="176"/>
      <c r="C45" s="156"/>
      <c r="D45" s="155"/>
      <c r="G45" s="146">
        <f>G43-G20</f>
        <v>0</v>
      </c>
    </row>
    <row r="47" spans="4:7" ht="21">
      <c r="D47" s="167">
        <v>0</v>
      </c>
      <c r="F47" s="167"/>
      <c r="G47" s="167"/>
    </row>
  </sheetData>
  <sheetProtection/>
  <mergeCells count="3">
    <mergeCell ref="A1:G1"/>
    <mergeCell ref="A2:G2"/>
    <mergeCell ref="A3:G3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0" r:id="rId1"/>
  <headerFoot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3"/>
  <sheetViews>
    <sheetView zoomScalePageLayoutView="0" workbookViewId="0" topLeftCell="A1">
      <selection activeCell="J14" sqref="J14"/>
    </sheetView>
  </sheetViews>
  <sheetFormatPr defaultColWidth="9.7109375" defaultRowHeight="23.25" customHeight="1"/>
  <cols>
    <col min="1" max="1" width="3.140625" style="144" customWidth="1"/>
    <col min="2" max="2" width="50.28125" style="144" customWidth="1"/>
    <col min="3" max="3" width="7.28125" style="144" customWidth="1"/>
    <col min="4" max="4" width="0.85546875" style="144" customWidth="1"/>
    <col min="5" max="5" width="12.7109375" style="144" customWidth="1"/>
    <col min="6" max="6" width="0.85546875" style="146" customWidth="1"/>
    <col min="7" max="7" width="1.7109375" style="144" customWidth="1"/>
    <col min="8" max="8" width="17.7109375" style="144" customWidth="1"/>
    <col min="9" max="9" width="1.7109375" style="144" customWidth="1"/>
    <col min="10" max="10" width="17.7109375" style="144" customWidth="1"/>
    <col min="11" max="11" width="1.7109375" style="144" customWidth="1"/>
    <col min="12" max="12" width="17.7109375" style="144" customWidth="1"/>
    <col min="13" max="13" width="1.7109375" style="144" customWidth="1"/>
    <col min="14" max="16384" width="9.7109375" style="144" customWidth="1"/>
  </cols>
  <sheetData>
    <row r="1" spans="1:6" ht="22.5" customHeight="1">
      <c r="A1" s="404" t="s">
        <v>73</v>
      </c>
      <c r="B1" s="404"/>
      <c r="C1" s="404"/>
      <c r="D1" s="404"/>
      <c r="E1" s="404"/>
      <c r="F1" s="404"/>
    </row>
    <row r="2" spans="1:6" ht="22.5" customHeight="1">
      <c r="A2" s="405" t="s">
        <v>111</v>
      </c>
      <c r="B2" s="405"/>
      <c r="C2" s="405"/>
      <c r="D2" s="405"/>
      <c r="E2" s="405"/>
      <c r="F2" s="405"/>
    </row>
    <row r="3" spans="1:6" ht="22.5" customHeight="1">
      <c r="A3" s="406" t="s">
        <v>126</v>
      </c>
      <c r="B3" s="406"/>
      <c r="C3" s="406"/>
      <c r="D3" s="406"/>
      <c r="E3" s="406"/>
      <c r="F3" s="406"/>
    </row>
    <row r="4" spans="1:6" ht="8.25" customHeight="1">
      <c r="A4" s="187"/>
      <c r="B4" s="187"/>
      <c r="C4" s="187"/>
      <c r="D4" s="187"/>
      <c r="E4" s="187"/>
      <c r="F4" s="188"/>
    </row>
    <row r="5" spans="1:6" s="146" customFormat="1" ht="22.5" customHeight="1">
      <c r="A5" s="188"/>
      <c r="B5" s="188"/>
      <c r="C5" s="188"/>
      <c r="D5" s="189"/>
      <c r="E5" s="190" t="s">
        <v>127</v>
      </c>
      <c r="F5" s="147"/>
    </row>
    <row r="6" spans="1:6" ht="22.5" customHeight="1">
      <c r="A6" s="191" t="s">
        <v>9</v>
      </c>
      <c r="B6" s="187"/>
      <c r="C6" s="152"/>
      <c r="D6" s="189"/>
      <c r="E6" s="152" t="s">
        <v>13</v>
      </c>
      <c r="F6" s="143"/>
    </row>
    <row r="7" spans="1:6" ht="23.25" customHeight="1">
      <c r="A7" s="187"/>
      <c r="B7" s="192" t="s">
        <v>112</v>
      </c>
      <c r="C7" s="193"/>
      <c r="D7" s="194"/>
      <c r="E7" s="194">
        <v>120000000</v>
      </c>
      <c r="F7" s="195"/>
    </row>
    <row r="8" spans="1:6" ht="23.25" customHeight="1">
      <c r="A8" s="187"/>
      <c r="B8" s="192" t="s">
        <v>113</v>
      </c>
      <c r="C8" s="192"/>
      <c r="D8" s="194"/>
      <c r="E8" s="196">
        <v>2000000</v>
      </c>
      <c r="F8" s="195"/>
    </row>
    <row r="9" spans="1:6" ht="23.25" customHeight="1">
      <c r="A9" s="197" t="s">
        <v>114</v>
      </c>
      <c r="B9" s="197"/>
      <c r="C9" s="192"/>
      <c r="D9" s="194"/>
      <c r="E9" s="198">
        <f>SUM(E7:E8)</f>
        <v>122000000</v>
      </c>
      <c r="F9" s="195"/>
    </row>
    <row r="10" spans="1:6" ht="23.25" customHeight="1">
      <c r="A10" s="197" t="s">
        <v>12</v>
      </c>
      <c r="B10" s="197"/>
      <c r="C10" s="192"/>
      <c r="D10" s="194"/>
      <c r="E10" s="199"/>
      <c r="F10" s="195"/>
    </row>
    <row r="11" spans="1:6" ht="23.25" customHeight="1">
      <c r="A11" s="187"/>
      <c r="B11" s="192" t="s">
        <v>115</v>
      </c>
      <c r="C11" s="193"/>
      <c r="D11" s="194"/>
      <c r="E11" s="194">
        <v>59000000</v>
      </c>
      <c r="F11" s="195"/>
    </row>
    <row r="12" spans="1:6" ht="23.25" customHeight="1">
      <c r="A12" s="187"/>
      <c r="B12" s="192" t="s">
        <v>116</v>
      </c>
      <c r="C12" s="193"/>
      <c r="D12" s="194"/>
      <c r="E12" s="194">
        <v>20000000</v>
      </c>
      <c r="F12" s="195"/>
    </row>
    <row r="13" spans="1:6" ht="23.25" customHeight="1">
      <c r="A13" s="187"/>
      <c r="B13" s="192" t="s">
        <v>117</v>
      </c>
      <c r="C13" s="192"/>
      <c r="D13" s="195"/>
      <c r="E13" s="195">
        <v>15000000</v>
      </c>
      <c r="F13" s="195"/>
    </row>
    <row r="14" spans="1:6" ht="23.25" customHeight="1">
      <c r="A14" s="200" t="s">
        <v>118</v>
      </c>
      <c r="C14" s="187"/>
      <c r="D14" s="194"/>
      <c r="E14" s="201">
        <f>SUM(E11:E13)</f>
        <v>94000000</v>
      </c>
      <c r="F14" s="195"/>
    </row>
    <row r="15" spans="1:6" ht="8.25" customHeight="1">
      <c r="A15" s="187"/>
      <c r="B15" s="187"/>
      <c r="C15" s="187"/>
      <c r="D15" s="187"/>
      <c r="E15" s="187"/>
      <c r="F15" s="188"/>
    </row>
    <row r="16" spans="1:6" ht="23.25" customHeight="1">
      <c r="A16" s="187" t="s">
        <v>119</v>
      </c>
      <c r="B16" s="197"/>
      <c r="C16" s="192"/>
      <c r="D16" s="199"/>
      <c r="E16" s="202">
        <f>E9-E14</f>
        <v>28000000</v>
      </c>
      <c r="F16" s="195"/>
    </row>
    <row r="17" spans="1:6" ht="23.25" customHeight="1">
      <c r="A17" s="144" t="s">
        <v>120</v>
      </c>
      <c r="B17" s="192"/>
      <c r="C17" s="203"/>
      <c r="D17" s="204"/>
      <c r="E17" s="196">
        <v>-1200000</v>
      </c>
      <c r="F17" s="204"/>
    </row>
    <row r="18" spans="1:6" ht="23.25" customHeight="1">
      <c r="A18" s="144" t="s">
        <v>121</v>
      </c>
      <c r="B18" s="197"/>
      <c r="C18" s="187"/>
      <c r="D18" s="194"/>
      <c r="E18" s="194">
        <f>SUM(E16:E17)</f>
        <v>26800000</v>
      </c>
      <c r="F18" s="195"/>
    </row>
    <row r="19" spans="1:6" ht="23.25" customHeight="1">
      <c r="A19" s="144" t="s">
        <v>122</v>
      </c>
      <c r="B19" s="197"/>
      <c r="C19" s="187"/>
      <c r="D19" s="205"/>
      <c r="E19" s="194">
        <f>-E18*15%</f>
        <v>-4020000</v>
      </c>
      <c r="F19" s="206"/>
    </row>
    <row r="20" spans="1:5" ht="23.25" customHeight="1" thickBot="1">
      <c r="A20" s="154" t="s">
        <v>123</v>
      </c>
      <c r="E20" s="207">
        <f>SUM(E18:E19)</f>
        <v>22780000</v>
      </c>
    </row>
    <row r="21" ht="23.25" customHeight="1" thickTop="1">
      <c r="E21" s="194"/>
    </row>
    <row r="22" ht="23.25" customHeight="1">
      <c r="E22" s="194"/>
    </row>
    <row r="23" ht="23.25" customHeight="1">
      <c r="E23" s="194"/>
    </row>
    <row r="94" spans="10:12" ht="23.25" customHeight="1">
      <c r="J94" s="208"/>
      <c r="L94" s="208"/>
    </row>
    <row r="143" spans="10:12" ht="23.25" customHeight="1">
      <c r="J143" s="208"/>
      <c r="L143" s="208"/>
    </row>
    <row r="145" spans="10:12" ht="23.25" customHeight="1">
      <c r="J145" s="208"/>
      <c r="L145" s="208"/>
    </row>
    <row r="147" spans="10:12" ht="23.25" customHeight="1">
      <c r="J147" s="208"/>
      <c r="L147" s="208"/>
    </row>
    <row r="149" spans="10:12" ht="23.25" customHeight="1">
      <c r="J149" s="208"/>
      <c r="L149" s="208"/>
    </row>
    <row r="150" spans="8:12" ht="23.25" customHeight="1">
      <c r="H150" s="209"/>
      <c r="J150" s="209"/>
      <c r="L150" s="209"/>
    </row>
    <row r="151" spans="8:12" ht="23.25" customHeight="1">
      <c r="H151" s="208"/>
      <c r="J151" s="208"/>
      <c r="L151" s="208"/>
    </row>
    <row r="152" spans="8:12" ht="23.25" customHeight="1">
      <c r="H152" s="209"/>
      <c r="J152" s="209"/>
      <c r="L152" s="209"/>
    </row>
    <row r="153" ht="23.25" customHeight="1">
      <c r="H153" s="208"/>
    </row>
    <row r="172" ht="21"/>
    <row r="173" ht="21"/>
    <row r="174" ht="21"/>
    <row r="175" ht="21"/>
    <row r="176" ht="21"/>
  </sheetData>
  <sheetProtection/>
  <mergeCells count="3">
    <mergeCell ref="A1:F1"/>
    <mergeCell ref="A2:F2"/>
    <mergeCell ref="A3:F3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  <headerFooter>
    <oddFooter>&amp;L&amp;F&amp;R&amp;A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Ongmongkol Ketmarn</dc:creator>
  <cp:keywords/>
  <dc:description/>
  <cp:lastModifiedBy>Areerat Amonvinit</cp:lastModifiedBy>
  <cp:lastPrinted>2019-01-21T10:16:58Z</cp:lastPrinted>
  <dcterms:created xsi:type="dcterms:W3CDTF">2019-01-06T13:32:15Z</dcterms:created>
  <dcterms:modified xsi:type="dcterms:W3CDTF">2020-07-24T09:08:16Z</dcterms:modified>
  <cp:category/>
  <cp:version/>
  <cp:contentType/>
  <cp:contentStatus/>
</cp:coreProperties>
</file>